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2023年" sheetId="1" r:id="rId1"/>
  </sheets>
  <definedNames>
    <definedName name="_xlnm.Print_Titles" localSheetId="0">'2023年'!$1:$4</definedName>
  </definedNames>
  <calcPr fullCalcOnLoad="1"/>
</workbook>
</file>

<file path=xl/sharedStrings.xml><?xml version="1.0" encoding="utf-8"?>
<sst xmlns="http://schemas.openxmlformats.org/spreadsheetml/2006/main" count="1102" uniqueCount="583">
  <si>
    <t>天门市2023年衔接资金项目计划表（第一批）</t>
  </si>
  <si>
    <t>序号</t>
  </si>
  <si>
    <t>乡镇</t>
  </si>
  <si>
    <t>村</t>
  </si>
  <si>
    <t>项目
名称</t>
  </si>
  <si>
    <t>项目
子类型</t>
  </si>
  <si>
    <t>建设内容</t>
  </si>
  <si>
    <t>实际投入资金</t>
  </si>
  <si>
    <t>村小计
(万元)</t>
  </si>
  <si>
    <t>镇小计(万元)</t>
  </si>
  <si>
    <t>备注</t>
  </si>
  <si>
    <t>中央衔接资金
(万元)</t>
  </si>
  <si>
    <t>省级衔接资金
(万元)</t>
  </si>
  <si>
    <t>市级衔接资金
(万元)</t>
  </si>
  <si>
    <t>县级
衔接
资金
(万元)</t>
  </si>
  <si>
    <t>其他
资金
(万元)</t>
  </si>
  <si>
    <t>合计</t>
  </si>
  <si>
    <t>多宝镇</t>
  </si>
  <si>
    <t>向阳新村</t>
  </si>
  <si>
    <t>向阳新村蔬菜种植产业项目</t>
  </si>
  <si>
    <t>种植业基地</t>
  </si>
  <si>
    <t>新建道路2029m，宽3.5m，（其中：10组长213.5m、1-3组长844m、3组长426m、4组长545.5m）</t>
  </si>
  <si>
    <t>贫困村</t>
  </si>
  <si>
    <t>兴宝新村</t>
  </si>
  <si>
    <t>兴宝新村蔬菜种植产业项目</t>
  </si>
  <si>
    <t>1组新建生产路硬化385m，宽3.5m</t>
  </si>
  <si>
    <t>兴宝新村基础设施建设项目</t>
  </si>
  <si>
    <t>通户路</t>
  </si>
  <si>
    <t>道路扩宽1.0m、长2710m（其中：7组长1497m、8组长900m、9组长116m、1组长197m）</t>
  </si>
  <si>
    <t>新建3.5m宽水泥路、长295m，其中：8组长90m，7组长205m</t>
  </si>
  <si>
    <t>红土村</t>
  </si>
  <si>
    <t>红土村蔬菜种植产业项目</t>
  </si>
  <si>
    <t>新建生产路硬化3.5m宽道路，长2010m ，（其中：5组前排长425m、5组后排长700m、6组长885m）</t>
  </si>
  <si>
    <t>非贫
困村</t>
  </si>
  <si>
    <t>李花村</t>
  </si>
  <si>
    <t>李花村蔬菜种植产业项目</t>
  </si>
  <si>
    <t>7组新建生产路硬化3.5m宽道路，长1411m</t>
  </si>
  <si>
    <t>拖市镇</t>
  </si>
  <si>
    <t>苗丰村</t>
  </si>
  <si>
    <t>苗丰村白菜种植产业项目</t>
  </si>
  <si>
    <t>新建3.5m宽生产路硬化，长931.28m（其中1组长287m、4-6组长332.28m、8组长312m）</t>
  </si>
  <si>
    <t>苗丰村基础设施建设项目</t>
  </si>
  <si>
    <t>道路扩宽1.0m，长3233m（其中1-3组长967m、苗丰村6组至大桥1组长2266m）</t>
  </si>
  <si>
    <t>新建3.5m宽生产路铺设渣石，长903.71m（其中7组长589.71m、9组长314m）</t>
  </si>
  <si>
    <t>严庙村</t>
  </si>
  <si>
    <t>严庙村蔬菜种植产业项目</t>
  </si>
  <si>
    <t>4组7组新建3.5m宽生产路硬化，长1153m</t>
  </si>
  <si>
    <t>三垱村</t>
  </si>
  <si>
    <t>三垱村玉米种植产业项目</t>
  </si>
  <si>
    <t>新建3.5m宽生产路硬化，长1380.71m（其中3-7组长960.71m、1-2组长420m）</t>
  </si>
  <si>
    <t>陈云村</t>
  </si>
  <si>
    <t>陈云村基础设施建设项目</t>
  </si>
  <si>
    <t>新建3.5m宽水泥路、长1343.57m（其中8组长759m、12组长584.57m）</t>
  </si>
  <si>
    <t>张港镇</t>
  </si>
  <si>
    <t>大渊村</t>
  </si>
  <si>
    <t>大渊村基础设施建设项目</t>
  </si>
  <si>
    <t>新建3.5m宽水泥路，长894.8m(其中1组长68.8m、2组长169.7m、4组长308.8m、7组长209.1m、8组长86.4m、9组长52m)</t>
  </si>
  <si>
    <t>大渊村蔬菜种植产业项目</t>
  </si>
  <si>
    <t>新建节制闸1座（4组）</t>
  </si>
  <si>
    <t>新建φ200机井（含管理房）2座（4组、5组）</t>
  </si>
  <si>
    <t>三五沟斗沟清淤（长950m）</t>
  </si>
  <si>
    <t>郭垱村</t>
  </si>
  <si>
    <t>郭垱村基础设施建设项目</t>
  </si>
  <si>
    <t>新建3.5m宽水泥路，长406.7m（其中6组长108.5m、7组长298.2m）（以奖代补）</t>
  </si>
  <si>
    <t>郭垱村蔬菜种植产业项目</t>
  </si>
  <si>
    <t>新建生产路铺设渣石(3.5m宽)、长4940m(其中潜杨公路以西长650m、潜杨公路以东长4290m)(以奖代补)</t>
  </si>
  <si>
    <t>罗高村</t>
  </si>
  <si>
    <t>罗高村基础设施建设项目</t>
  </si>
  <si>
    <t>新建3.5m宽水泥路，长1600.8m(其中7-8组长196.6m、1组长140.8m、2组长148m、4组长96.8m、5组长164.8m、6组长194.4m、9组长207.2m、10组长145.6m、5-6组长98.6m；断头路长208m)</t>
  </si>
  <si>
    <t>罗高村蔬菜种植产业项目</t>
  </si>
  <si>
    <t>新建φ200机井1座（7组）</t>
  </si>
  <si>
    <t>南港河村</t>
  </si>
  <si>
    <t>南港河村蔬菜种植产业项目</t>
  </si>
  <si>
    <t>1、2、4、5、6、9组新建3.5m宽生产路硬化，长3009.84m（其中4组长438.64m、5组长824.6m、1组长356m、2组长347.47m、6组长769.23m、9组长273.9m）</t>
  </si>
  <si>
    <t>白果树村</t>
  </si>
  <si>
    <t>白果树村基础设施建设项目</t>
  </si>
  <si>
    <t>新建3.0m宽道路、长1120m（其中5组长790m、9组长330m）</t>
  </si>
  <si>
    <t>小型桥梁</t>
  </si>
  <si>
    <t>新建5组生产桥</t>
  </si>
  <si>
    <t>渔薪镇</t>
  </si>
  <si>
    <t>新郑村</t>
  </si>
  <si>
    <t>新郑村优质水稻种植产业发展建设项目</t>
  </si>
  <si>
    <t>新建3.5m宽生产路硬化，长2190m（其中2组与11组长1550m、14组长180m、15组长460m）</t>
  </si>
  <si>
    <t>解场村</t>
  </si>
  <si>
    <t>解场村优质水稻种植产业发展建设项目</t>
  </si>
  <si>
    <t>新建3.5m宽生产路硬化，长1550m（其中12-13组长843m、10组长242m、15组长198m、2组长124m、错车道长143m）</t>
  </si>
  <si>
    <t>12-13组斗沟清淤（长665m）</t>
  </si>
  <si>
    <t>12组塘堰疏挖2.15亩</t>
  </si>
  <si>
    <t>姚祠村</t>
  </si>
  <si>
    <t>姚祠村优质小麦种植产业发展建设项目</t>
  </si>
  <si>
    <t>新建3.5m宽生产路硬化，长337m（其中2组长154m、4组长183m）</t>
  </si>
  <si>
    <t>斗沟清淤、长3901m（其中3-4组长2452m、2-5组长1449m）</t>
  </si>
  <si>
    <t>塘堰疏挖45.94亩（其中6组11.87亩,5组3亩、7组5.71亩,3组25.36亩）</t>
  </si>
  <si>
    <t>魏熊新村</t>
  </si>
  <si>
    <t>魏熊新村优质黄豆种植产业发展建设项目</t>
  </si>
  <si>
    <t>新建3.5m宽水泥路(1、2、9、10、12组)；长1700m</t>
  </si>
  <si>
    <t>魏熊新村基础设施建设项目</t>
  </si>
  <si>
    <t>村委会至魏桥村连接路道路扩宽1.0m，长598m</t>
  </si>
  <si>
    <t>万董村</t>
  </si>
  <si>
    <t>万董村基础设施建设项目</t>
  </si>
  <si>
    <t>新建3.5m宽水泥路，长1460m（其中4组长211m、4-5组长359m、6组长356m、8组长534m）</t>
  </si>
  <si>
    <t>蒋场镇</t>
  </si>
  <si>
    <t>李场村</t>
  </si>
  <si>
    <t>李场村蔬菜种植产业发展建设项目</t>
  </si>
  <si>
    <t>新建3.5m宽水泥路，长2027.43m（其中2组长177m、4-5组长490m、7组长508m、8组长312m、9组长238m、10组长105.43m、11组长197m）</t>
  </si>
  <si>
    <t>农科站（3组）新建生产桥1座</t>
  </si>
  <si>
    <t>新建生产桥（3组与15组交汇处）1座</t>
  </si>
  <si>
    <t>塘堰疏挖73亩（其中2组8亩,3组8.5亩、4组9亩,7组18.5亩,10组29亩）</t>
  </si>
  <si>
    <t>蔡潭村</t>
  </si>
  <si>
    <t>蔡潭村基础设施建设项目</t>
  </si>
  <si>
    <t>6-7组新建3.5m宽生产路硬化、长1313m</t>
  </si>
  <si>
    <t>官河村</t>
  </si>
  <si>
    <t>官河村中药材种植产业发展建设项目</t>
  </si>
  <si>
    <t>1-4组新建3.5m宽水泥路，长705.78m</t>
  </si>
  <si>
    <t>新建聚福嘉合作社3.5m宽生产路铺设渣石、长182m</t>
  </si>
  <si>
    <t>中和村</t>
  </si>
  <si>
    <t>中和村基础设施建设项目</t>
  </si>
  <si>
    <t>新建3.5m宽水泥路、长387m（其中2组长87m、2组前排长115m、2组至3组长185m）</t>
  </si>
  <si>
    <t>3组新建3.0m宽水泥路、长161m</t>
  </si>
  <si>
    <t>中和村蔬菜种植产业发展建设项目</t>
  </si>
  <si>
    <t>4组至5组新建生产路铺设渣石3.5m宽（其中：渣石路长322m、水泥路长25m）</t>
  </si>
  <si>
    <t>2组新建Φ1000涵管桥-节制闸</t>
  </si>
  <si>
    <t>汪场镇</t>
  </si>
  <si>
    <t>金场村</t>
  </si>
  <si>
    <t>金场村蔬菜种植项目</t>
  </si>
  <si>
    <t>新建3.5m宽水泥路，长2120m（其中2-7组长1398m、4组长221m、5组长178m、7组长323m）</t>
  </si>
  <si>
    <t>新建涵管桥1座（7组）</t>
  </si>
  <si>
    <t>新建水闸1座（7组）</t>
  </si>
  <si>
    <t>雷场村</t>
  </si>
  <si>
    <t>雷场村中药材种植项目</t>
  </si>
  <si>
    <t>新建3.5m宽水泥路，长1013.71m（其中15-16组长545m、15组长78m、17组长390.71m）</t>
  </si>
  <si>
    <t>2组新建3.5m宽生产路铺设渣石，长836m</t>
  </si>
  <si>
    <t>雷场村基础设施建设项目</t>
  </si>
  <si>
    <t>道路扩宽1.0m、长3000m（其中雷场曾家绍湾8组长1000m、雷场17组长2000m）（交通补助：部门资金39万元）</t>
  </si>
  <si>
    <t>别台村</t>
  </si>
  <si>
    <t>别台村基础设施建设项目</t>
  </si>
  <si>
    <t>3组新建5m宽水泥路、长990m</t>
  </si>
  <si>
    <t>2-3组道路扩宽1.0m，长837m</t>
  </si>
  <si>
    <t>杨店村</t>
  </si>
  <si>
    <t>杨店村基础设施建设项目</t>
  </si>
  <si>
    <t>1至3组新建3.5m宽水泥路、长900m</t>
  </si>
  <si>
    <t>黄潭镇</t>
  </si>
  <si>
    <t>黄嘴村</t>
  </si>
  <si>
    <t>黄嘴村休闲农业与乡村旅游项目</t>
  </si>
  <si>
    <t>休闲农业与乡村旅游</t>
  </si>
  <si>
    <t>8组产业道路新建4.5m宽道路、长450m</t>
  </si>
  <si>
    <t>8组新建2.0m宽人行步道、长761m</t>
  </si>
  <si>
    <t>塘堰疏挖70亩（其中：8组25亩、9组45亩）</t>
  </si>
  <si>
    <t>姚垸村</t>
  </si>
  <si>
    <t>姚垸村基础设施建设项目</t>
  </si>
  <si>
    <t>道路扩宽1.0m、长3563m（其中2组至3组长412m、7组长477m、8组长378m、1组至12组长1848m、11组长192m、12组长256m）</t>
  </si>
  <si>
    <t>新建3m宽水泥路长508m、（其中10组长83m、11组长265m、7组至8组（公墓地）长160m）</t>
  </si>
  <si>
    <t>6组新建4.5m宽水泥路、长25m</t>
  </si>
  <si>
    <t>姚垸村蔬菜种植产业项目</t>
  </si>
  <si>
    <t>新建6组生产路铺设渣石3.5m宽、长333m</t>
  </si>
  <si>
    <t>新建生产路铺设渣石宽3.0m、长1549m（其中12组长689m、9组长489m、8组长371m）</t>
  </si>
  <si>
    <t>10组塘堰疏挖25亩</t>
  </si>
  <si>
    <t>3组大棚育苗区新建产业桥</t>
  </si>
  <si>
    <t>永安闸、中心闸、徐南闸（手动改电动，含搭电线）</t>
  </si>
  <si>
    <t>姚龙路抗旱新建8处尾水闸</t>
  </si>
  <si>
    <t>中心沟姚徐渠新建闸6m宽、2.5深</t>
  </si>
  <si>
    <t>新建UD80斗渠硬化,长723m（其中2组-3组抗旱渠长240m、12组长60m、11组长228m、2组长195m）</t>
  </si>
  <si>
    <t>2组新建M10浆砌石挡土墙1.5m高、长63m</t>
  </si>
  <si>
    <t>11组新建M10浆砌石挡土墙回填</t>
  </si>
  <si>
    <t>徐南渠新建闸2m宽、1m深</t>
  </si>
  <si>
    <t>窑台村</t>
  </si>
  <si>
    <t>窑台村基础设施建设项目</t>
  </si>
  <si>
    <t>新建水泥路宽3.5m、长487m（其中4组397m、8组55m、1组35m）</t>
  </si>
  <si>
    <t>窑台村蔬菜种植业项目</t>
  </si>
  <si>
    <t>2组新建生产桥1座</t>
  </si>
  <si>
    <t>3组新建生产桥1座</t>
  </si>
  <si>
    <t>水府庙村</t>
  </si>
  <si>
    <t>水府庙村元春花卉种植产业项目</t>
  </si>
  <si>
    <t>元春花卉新建水泥路宽3.5m、长625m</t>
  </si>
  <si>
    <t>水府庙村蔬菜种植业项目</t>
  </si>
  <si>
    <t>4组新建UD80斗渠硬化长200m</t>
  </si>
  <si>
    <t>水府庙村基础设施建设项目</t>
  </si>
  <si>
    <t>2组道路扩宽2.0m、长290m</t>
  </si>
  <si>
    <t>七屋岭村</t>
  </si>
  <si>
    <t>七屋岭村中药材特色种植产业项目</t>
  </si>
  <si>
    <t>新建6组产业园主桥长26m、宽7米、深5米</t>
  </si>
  <si>
    <t>岳口镇</t>
  </si>
  <si>
    <t>张越村</t>
  </si>
  <si>
    <t>张越村基础设施建设项目</t>
  </si>
  <si>
    <t>8组至12组道路扩宽1.5米、长1250m</t>
  </si>
  <si>
    <t>张越村水稻种植项目</t>
  </si>
  <si>
    <t>新建3m宽水泥路长1406m、(5组上堤路长228m、2组至三组水泥路长560m、3组上堤路长110m、2组上堤路长132m、4组上堤路长376m)</t>
  </si>
  <si>
    <t>截河村</t>
  </si>
  <si>
    <t>截河村基础设施建设项目</t>
  </si>
  <si>
    <t>12组道路扩宽1.5米、长580m</t>
  </si>
  <si>
    <t>村委会至白茅湖道路扩宽1.5米、长2100m</t>
  </si>
  <si>
    <t>杨李桥村</t>
  </si>
  <si>
    <t>杨李桥村水稻种植项目</t>
  </si>
  <si>
    <t>六九沟新建生产路铺设渣石（4.0m宽）、长1730m</t>
  </si>
  <si>
    <t>六九沟新建生产桥（6组）</t>
  </si>
  <si>
    <t>7组（最前排）新建3.5m宽水泥路、长93m</t>
  </si>
  <si>
    <t>6组塘堰疏挖50亩</t>
  </si>
  <si>
    <t>4组新建3m宽生产路铺设渣石、宽3m、长461m</t>
  </si>
  <si>
    <t>新建生产路铺设渣石（3.5m宽）、长1600m（2组至3组门前长800m、6组六九沟至污水处理长200m、10组虾稻田长600m）</t>
  </si>
  <si>
    <t>蔡宋湾村</t>
  </si>
  <si>
    <t>蔡宋湾村油菜种植项目</t>
  </si>
  <si>
    <t>新建9组产业路长274m，宽4m；新建红旗渠沿渠路长660m，宽4.5m</t>
  </si>
  <si>
    <t>蔡宋湾村基础设施建设项目</t>
  </si>
  <si>
    <t>新建3.5m宽水泥路、长746m（其中8组通后湾长160m、9组长312m、2组接3组长117m、4组长102m、4组接5组长18m、5组后湾长37m）</t>
  </si>
  <si>
    <t>塘堰疏挖30亩（其中1组2.75亩、2组2.8亩、3组3.1亩、4组4.55亩、5组2.65亩、6组2.85亩、7组3.5亩、8组3.3亩、9组4.5亩）</t>
  </si>
  <si>
    <t>邓巷村</t>
  </si>
  <si>
    <t>邓巷村蔬菜种植项目</t>
  </si>
  <si>
    <t>截岳路至金色农谷合作社新建（宽4.5m）水泥路，长850m</t>
  </si>
  <si>
    <t>邓巷村中药材种植项目</t>
  </si>
  <si>
    <t>倪泓沟至华惠中药材合作合作社新建（宽3.5m）水泥路，长200m</t>
  </si>
  <si>
    <t>新丰村</t>
  </si>
  <si>
    <t>新丰村基础设施建设项目</t>
  </si>
  <si>
    <t>2组至3组新建3.5m宽水泥路、长610m</t>
  </si>
  <si>
    <t>小板镇</t>
  </si>
  <si>
    <t>车范村</t>
  </si>
  <si>
    <t>车范村水稻种植项目</t>
  </si>
  <si>
    <t>新建3.5m宽水泥路，长1357.86m(其中1组长338m、6组长268m、车范大道至鲁柏方家门前长95m、11组长184.03m、10组长106.39m、5组长254.15m、12组长112.29m)</t>
  </si>
  <si>
    <t>新建生产路铺设渣石3.5m宽,长3269.42m(其中6组长138m、1组长657.14m、4组铁路桥长318m、12组长288m、8组长144m、9组长185.71m、4组长648.43m、13组长153.8m、11组长436.43m、3组长131.15m、5组长168.76m)</t>
  </si>
  <si>
    <t>3、7组塘堰疏挖6亩（其中3组4.5亩、7组1.5亩）</t>
  </si>
  <si>
    <t>12组新建4.5m宽水泥路、长430m</t>
  </si>
  <si>
    <t>5组斗沟清淤（长229m）</t>
  </si>
  <si>
    <t>姚胡村</t>
  </si>
  <si>
    <t>姚胡村基础设施建设项目</t>
  </si>
  <si>
    <t>17组通组路道路修补（以奖代补）</t>
  </si>
  <si>
    <t>罗黄村</t>
  </si>
  <si>
    <t>罗黄村水稻种植项目</t>
  </si>
  <si>
    <t>6、7组新建3.5m宽水泥路；长1038.57m</t>
  </si>
  <si>
    <t>1、2、3、4组斗沟清淤长795m</t>
  </si>
  <si>
    <t>7组塘堰疏挖2亩</t>
  </si>
  <si>
    <t>码头村</t>
  </si>
  <si>
    <t>码头村水稻种植项目</t>
  </si>
  <si>
    <t>1、2组新建3.5m宽水泥路；长219m</t>
  </si>
  <si>
    <t xml:space="preserve">非贫
困村
</t>
  </si>
  <si>
    <t>码头村基础设施建设项目</t>
  </si>
  <si>
    <t>3组东西路道路扩宽1.0m、长577m（其中东路长395m、西路长182m）</t>
  </si>
  <si>
    <t>道路修补、长603m(3组通组东路至铁路涵洞333m、铁路涵洞至范码大道270m)</t>
  </si>
  <si>
    <t>5组斗沟清淤长603m(3组通组东路至铁路涵洞333m、铁路涵洞至范码大道270m)</t>
  </si>
  <si>
    <t>金方村</t>
  </si>
  <si>
    <t>金方村基础设施建设项目</t>
  </si>
  <si>
    <t>4组至10组（交通局已采集）新建4.5m宽水泥路、长341m</t>
  </si>
  <si>
    <t>金方村水稻种植项目</t>
  </si>
  <si>
    <t>斗沟清淤长2000m（其中5组至8组长1300m、7组至9组长250m、6组至11组长450m）</t>
  </si>
  <si>
    <t>8组塘堰疏挖4亩</t>
  </si>
  <si>
    <t>横林镇</t>
  </si>
  <si>
    <t>金曾豹村</t>
  </si>
  <si>
    <t>金曾豹村水稻种植项目</t>
  </si>
  <si>
    <t>新建（宽3.0m）水泥路、长1030m（其中3组长600m、9组长430m）</t>
  </si>
  <si>
    <t>新建3m宽生产路铺设渣石、长6510m（其中3组长300m、4组长410m、6组长1500m、7组长400m、8组长600m、9组长400m、11组长1400m、13组长1500m）</t>
  </si>
  <si>
    <t>新建涵闸3座（1组、8组、10组）</t>
  </si>
  <si>
    <t>陶潭村</t>
  </si>
  <si>
    <t>陶潭村基础设施建设项目</t>
  </si>
  <si>
    <t>陶潭新街至沈滩刘家坡新建3.5m宽水泥路，长802m</t>
  </si>
  <si>
    <t>陶潭大桥至沈滩闸道路扩宽1.0m、长1202m</t>
  </si>
  <si>
    <t>天东村</t>
  </si>
  <si>
    <t>天东村水稻种植项目</t>
  </si>
  <si>
    <t>天东村1组通组路新建3.5m宽水泥路，长550m</t>
  </si>
  <si>
    <t>天东村1组通组路新建3.5m宽水泥路，长275m</t>
  </si>
  <si>
    <t>2组新建Φ1200涵管桥</t>
  </si>
  <si>
    <t>3组新建Φ1200涵管桥</t>
  </si>
  <si>
    <t>4组埋设φ800钢管、长10m</t>
  </si>
  <si>
    <t>新建3m宽生产路铺设渣石、长500m（其中6组长200m、7组长300m）</t>
  </si>
  <si>
    <t>塘堰疏挖50亩（其中一组九亩谭15亩、牛王坑7亩、湾后土坑10亩、老窑厂10亩、3组8亩）</t>
  </si>
  <si>
    <t>芦埠村</t>
  </si>
  <si>
    <t>芦埠村基础设施建设项目</t>
  </si>
  <si>
    <t>新建3.5m宽水泥路，长766m（其中4组王月渠至1组直路长620m、芦埠村7组至刘台村长146m）</t>
  </si>
  <si>
    <t>芦埠村7组至刘台村新建宽2.5m宽水泥路，长558m</t>
  </si>
  <si>
    <t>大湾村</t>
  </si>
  <si>
    <t>大湾村水稻种植项目</t>
  </si>
  <si>
    <t>1组新建3.0m宽水泥路、长240m</t>
  </si>
  <si>
    <t>1组新建2.5m宽水泥路、长579m</t>
  </si>
  <si>
    <t>1组斗沟清淤、长2000m</t>
  </si>
  <si>
    <t>1组新建生产桥1座</t>
  </si>
  <si>
    <t>麻洋镇</t>
  </si>
  <si>
    <t>白桥村</t>
  </si>
  <si>
    <t>白桥村基础设施建设项目</t>
  </si>
  <si>
    <t>产业路</t>
  </si>
  <si>
    <t>新建3.5m宽生产路硬化、长1157m（其中7组长203m、9组长400m、3至4组长180m、2组长100m、11组长274m）</t>
  </si>
  <si>
    <t>白桥村优质水稻种植产业项目</t>
  </si>
  <si>
    <t>11组新建生产桥</t>
  </si>
  <si>
    <t>斗沟清淤、长2000m（其中13组至16组长1750m、11组长150m、5组长100m）</t>
  </si>
  <si>
    <t>麻洋村</t>
  </si>
  <si>
    <t>麻洋村优质水稻种植产业项目</t>
  </si>
  <si>
    <t>5组至6组新建灌溉渠（UD60）、长925m（以奖代补）</t>
  </si>
  <si>
    <t>邱湾村</t>
  </si>
  <si>
    <t>邱湾村优质水稻种植产业项目</t>
  </si>
  <si>
    <t>6组至罗东河新建生产路硬化3.5m宽、长1050m</t>
  </si>
  <si>
    <t>新建生产桥两座（塘湖桥一桥、塘湖桥二桥）</t>
  </si>
  <si>
    <t>五爱村</t>
  </si>
  <si>
    <t>五爱村优质小麦种植产业项目</t>
  </si>
  <si>
    <t>新建生产路硬化3.5m宽、长2247m（其中五爱一桥至全胜渠长640m、五爱二桥至二横渠长905m、一横渠路长702m）</t>
  </si>
  <si>
    <t>鹿角岭村</t>
  </si>
  <si>
    <t>鹿角岭村基础设施建设项目</t>
  </si>
  <si>
    <t>1组前湾至后湾新建生产路硬化4.5m宽道路、长290m</t>
  </si>
  <si>
    <t>鹿角岭村优质黄豆种植产业项目</t>
  </si>
  <si>
    <t>9组生产桥维修加固（长20m、宽3.5m）</t>
  </si>
  <si>
    <t>新建3组至窑厂生产桥-节制闸</t>
  </si>
  <si>
    <t>合丰村</t>
  </si>
  <si>
    <t>合丰村基础设施建设项目</t>
  </si>
  <si>
    <t>8组新建生产路硬化4.5m宽、长290m</t>
  </si>
  <si>
    <t>3组新建生产路硬化3.5m宽、长240m</t>
  </si>
  <si>
    <t>多祥镇</t>
  </si>
  <si>
    <t>陈洲村</t>
  </si>
  <si>
    <t>陈洲村水稻种植产业项目</t>
  </si>
  <si>
    <t>新建4.5m宽水泥路，长2550m（3组-7组连接路）；新建3.5m宽水泥路，长184m</t>
  </si>
  <si>
    <t>红卫新村</t>
  </si>
  <si>
    <t>红卫新村基础设施建设项目</t>
  </si>
  <si>
    <t>新建3.5m宽水泥路，长928.33m（其中9组-10组长452.52m、17组-18组长238.98m、5组长166.55m、4组长70.28m）</t>
  </si>
  <si>
    <t>西湾村</t>
  </si>
  <si>
    <t>西湾村基础设施建设项目</t>
  </si>
  <si>
    <t>新建3.5m宽水泥路，长886.98m（其中7组长124.53m、9组长174.76m、14组长126.02m、15组长461.67m）</t>
  </si>
  <si>
    <t>西湾村水稻种植产业项目</t>
  </si>
  <si>
    <t>新建Φ1500涵管桥1座（15组）</t>
  </si>
  <si>
    <t>新建机耕桥1座（15组）</t>
  </si>
  <si>
    <t>郭洲村</t>
  </si>
  <si>
    <t>郭洲村水稻种植产业项目</t>
  </si>
  <si>
    <t>新建3.5m宽水泥路、长990m（其中7组长403m、1组长587m）</t>
  </si>
  <si>
    <t>彭市镇</t>
  </si>
  <si>
    <t>同乐村</t>
  </si>
  <si>
    <t>同乐村蔬菜种植基地项目</t>
  </si>
  <si>
    <t>1组爱明家庭农场、畔读湖虾稻合作社、8组、新建3.5m宽生产路硬化，长1400m</t>
  </si>
  <si>
    <t>新建6组生产桥1座</t>
  </si>
  <si>
    <t>同乐村基础设施建设项目</t>
  </si>
  <si>
    <t>11组王炎坤至马少虎新建3.5m宽生产路铺设渣石，长1000m</t>
  </si>
  <si>
    <t>清水村</t>
  </si>
  <si>
    <t>清水村基础设施建设项目</t>
  </si>
  <si>
    <t>7、8组新建3.5m宽水泥路，长450m</t>
  </si>
  <si>
    <t>通村路</t>
  </si>
  <si>
    <t>213省道至6组道路扩宽1.0m，长1636m</t>
  </si>
  <si>
    <t>石桥村</t>
  </si>
  <si>
    <t>石桥村基础设施建设项目</t>
  </si>
  <si>
    <t>新建3.5m宽水泥路、长600m（其中3、4、5组前排长552m、6组长48m）</t>
  </si>
  <si>
    <t>6组新建3.0m宽水泥路、长105m</t>
  </si>
  <si>
    <t>石桥村蔬菜种植基地项目</t>
  </si>
  <si>
    <t>村委会至沿江公路新建生产桥</t>
  </si>
  <si>
    <t>新建涵管桥1座（5组）</t>
  </si>
  <si>
    <t>前河村</t>
  </si>
  <si>
    <t>前河村蔬菜种植基地项目</t>
  </si>
  <si>
    <t>新建3.5m宽水泥路、长960m（其中7组堤边铁路桥至渔塘长780m、6组至渔塘长180m）</t>
  </si>
  <si>
    <t>5、6、7、8组塘堰疏挖95亩</t>
  </si>
  <si>
    <t>马湾镇</t>
  </si>
  <si>
    <t>便市村</t>
  </si>
  <si>
    <t>便市村基础设施建设项目</t>
  </si>
  <si>
    <t>新建3.5m宽水泥路，长2560m(其中1-6组长914m、14-18组长675m、17-20组长561m、19-17组长78m、16-17组长222m、18组长110m)</t>
  </si>
  <si>
    <t>便市村优质水稻种植项目</t>
  </si>
  <si>
    <t>新建生产桥1座（9组）</t>
  </si>
  <si>
    <t>新建生产路铺设渣石（3.5m宽）长2644m（其中17组郑又海屋边长468.9m、西二渠与北二渠交界至长河支渠长414m、北二渠15、16组至银行田块长189.4m、西二渠西边郑金华旁往南长128.6m、西二渠19、20组桥西边往南长214.3m、新建沟19、20组桥东边往南长128.6m、新建沟15、16组桥往刘庙服务区长214.3m、新建沟16组桥红顶片往北长128.6m、14组北二渠桥北面长171.4m、18组郑四明虾池边长85.7m、20组张木舫门口至便河口片田块长269.1m、西二渠十组桥至郑方公路长230.6m）</t>
  </si>
  <si>
    <t>北二渠14组桥至尾水闸斗沟清淤长386m</t>
  </si>
  <si>
    <t>三合村</t>
  </si>
  <si>
    <t>三合村基础设施建设项目</t>
  </si>
  <si>
    <t>3组至9组道路扩宽1.0m、长500m</t>
  </si>
  <si>
    <t xml:space="preserve">贫困村
</t>
  </si>
  <si>
    <t>三合村优质水稻种植项目</t>
  </si>
  <si>
    <t>新建3m宽生产路铺设渣石、长3740m（其中15组长360m、16组长380m、17组长400m、13组至21组长700m、荷沙公路8组长900m、荷沙公路北1组至10组长1000m）</t>
  </si>
  <si>
    <t>斗沟清淤、长4900m（其中天南长渠至三合村18组长1800m、王家滩至秦家越门前沟长1500m、肖家渠长550m、10组二横渠长500m、8组三横渠长550m）</t>
  </si>
  <si>
    <t>15组新建3.5m宽水泥路、长225m</t>
  </si>
  <si>
    <t>陈黄村</t>
  </si>
  <si>
    <t>陈黄村优质水稻种植项目</t>
  </si>
  <si>
    <t>新建3.5m宽水泥路，长936m（其中1-2组长504m、10组-北二渠长432m）</t>
  </si>
  <si>
    <t>陈黄村基础设施建设项目</t>
  </si>
  <si>
    <t>12-13组道路扩宽1.0m、长618m</t>
  </si>
  <si>
    <t>10组新建生产桥-节制闸1座</t>
  </si>
  <si>
    <t>陈马村</t>
  </si>
  <si>
    <t>陈马村优质水稻种植项目</t>
  </si>
  <si>
    <t>新建Φ1500涵管桥6-7组1座</t>
  </si>
  <si>
    <t>新建生产路铺设渣石（3.5m宽）、长3094m（其中3组南一渠长420.3m、二横渠长680m、三横渠长1095.4m、9、10组湾中间长682.3m、9、10组南一渠长216m）</t>
  </si>
  <si>
    <t>斗沟清淤（长4751m）（其中南一渠3、7、8、9、10组长2734m、二横渠6、7、8组长793m、三横渠6、7、8组长1224m）</t>
  </si>
  <si>
    <t>干驿镇</t>
  </si>
  <si>
    <t>长湖村</t>
  </si>
  <si>
    <t>长湖村水稻种植项目</t>
  </si>
  <si>
    <t>新建3.5m宽水泥路，长2278.86m（其中3组长640m、6组长522.86m、7组长631.71m、12组长484.29m）</t>
  </si>
  <si>
    <t>界牌村</t>
  </si>
  <si>
    <t>界牌村基础设施建设项目</t>
  </si>
  <si>
    <t>新建3.5m宽水泥路，长1056m（其中小景观-38国道长110m、10组长116m、界牌4组-二横渠路长510m、界牌9组-长湖路长320m）</t>
  </si>
  <si>
    <t>界牌村水稻种植项目</t>
  </si>
  <si>
    <t>新建涵管（800*4）2处（3组）</t>
  </si>
  <si>
    <t>8组、9组交界新建生产桥1座</t>
  </si>
  <si>
    <t>二横渠新建3.5m宽生产路铺设渣石，长1014m</t>
  </si>
  <si>
    <t>油榨村</t>
  </si>
  <si>
    <t>油榨村水稻种植项目</t>
  </si>
  <si>
    <t>新建3.5m宽水泥路,长1835m（其中12组生产桥向北至梁家咀田长835m、2-4组汪河桥三个闸往南至湖田长1000m）</t>
  </si>
  <si>
    <t>梁家咀通组路向西至干华路新建3.5m宽生产路铺设渣石、长930m</t>
  </si>
  <si>
    <t>晴滩村</t>
  </si>
  <si>
    <t>晴滩村水稻种植项目</t>
  </si>
  <si>
    <t>2组新建3.5m宽水泥路，长835m</t>
  </si>
  <si>
    <t>卢市镇</t>
  </si>
  <si>
    <t>刘集村</t>
  </si>
  <si>
    <t>刘集村水稻种植业项目</t>
  </si>
  <si>
    <t>新建3.5m宽水泥路、长1096m（其中2组长364m、2组至6组长600m、10组长132m）</t>
  </si>
  <si>
    <t>刘集村基础设施建设项目</t>
  </si>
  <si>
    <t>新建3.0m宽水泥路、长278m（其中1组长103m、10组长124m、14组长51m）</t>
  </si>
  <si>
    <t>龙坑村</t>
  </si>
  <si>
    <t>龙坑村基础设施建设项目</t>
  </si>
  <si>
    <t>新建3.0m宽水泥路、长959m（其中14组至15组长466m、4组长183m、8组长310m）</t>
  </si>
  <si>
    <t>龙坑村水稻种植业项目</t>
  </si>
  <si>
    <t>5组新建箱涵桥</t>
  </si>
  <si>
    <t>程家台村</t>
  </si>
  <si>
    <t>程家台村水稻种植业项目</t>
  </si>
  <si>
    <t>新建3.5m宽水泥路、长532m（其中10组长188m、5组长344m）</t>
  </si>
  <si>
    <t>13组塘堰疏挖13亩</t>
  </si>
  <si>
    <t>河岭村</t>
  </si>
  <si>
    <t>河岭村基础设施建设项目</t>
  </si>
  <si>
    <t>1组新建3.5m宽水泥路、长770m</t>
  </si>
  <si>
    <t>河岭村水稻种植业项目</t>
  </si>
  <si>
    <t>3组至11组新建3.0m宽水泥路、长450m</t>
  </si>
  <si>
    <t>1组、3组新建箱涵桥2座</t>
  </si>
  <si>
    <t>1组新建生产桥</t>
  </si>
  <si>
    <t>净潭乡</t>
  </si>
  <si>
    <t>五条村</t>
  </si>
  <si>
    <t>五条村基础设施建设项目</t>
  </si>
  <si>
    <t>13组黄皮河路段道路扩宽1.5米、长951m</t>
  </si>
  <si>
    <t>新建3.5m宽水泥路、长1603m（其中10组长444m、7组长679m、6组屋后（2018高标做过渣石路）长480m）</t>
  </si>
  <si>
    <t>五条村水稻种植项目</t>
  </si>
  <si>
    <t>新建涵闸2座（其中原五条村11组1座、原双桥1组至2组1座）</t>
  </si>
  <si>
    <t>白湖村</t>
  </si>
  <si>
    <t>白湖村水稻种植项目</t>
  </si>
  <si>
    <t>上幺巷2组新建3.0m宽生产路硬化、长205m</t>
  </si>
  <si>
    <t>生产路铺设渣石；2.5m宽、长1427m（其中上幺巷2组长398m、下幺巷1组至12组长426m、下幺巷12组至1组长603m）</t>
  </si>
  <si>
    <t>状元村</t>
  </si>
  <si>
    <t>状元村水稻种植项目</t>
  </si>
  <si>
    <t>新建3.5m宽水泥路、长541m（其中原蒋三台村4组长253m、10组至11组长288m）</t>
  </si>
  <si>
    <t>新建生产桥2座（19组1座、10组一座）</t>
  </si>
  <si>
    <t>10组至11组新建3m宽生产路铺设渣石、长483m</t>
  </si>
  <si>
    <t>张场村</t>
  </si>
  <si>
    <t>张场村水稻种植项目</t>
  </si>
  <si>
    <t>五一桥至猪滩口泵站新建3.5m宽水泥路、长1040m</t>
  </si>
  <si>
    <t>斗沟清淤、长3867m（其中1组长1800m、5组长476m、26组长1591m）</t>
  </si>
  <si>
    <t>九真镇</t>
  </si>
  <si>
    <t>南堤村</t>
  </si>
  <si>
    <t>南堤村水稻种植业项目</t>
  </si>
  <si>
    <t>新建3m宽生产路铺设渣石、长705m（其中2组长350m、3组（村委会对面，沟旁边）长355m）</t>
  </si>
  <si>
    <t>新建生产路铺设渣石（2.5m宽）、长301m（其中4组长131m、5组长170m）</t>
  </si>
  <si>
    <t>2组新建生产路铺设渣石（2.0m宽）、长205m</t>
  </si>
  <si>
    <t>4组塘堰疏挖3亩</t>
  </si>
  <si>
    <t>斗沟清淤、长851m（其中1至2组长700m、2组长151m）</t>
  </si>
  <si>
    <t>4组田间沟渠开挖（宽1m、深1m）、长300m</t>
  </si>
  <si>
    <t>陆岭村</t>
  </si>
  <si>
    <t>陆岭村水稻种植业项目</t>
  </si>
  <si>
    <t>花柳路陆岭段（陆岭村3组、4组、9组），新建5m宽水泥路、长1780m（交通补助：部门资金23.14万元）</t>
  </si>
  <si>
    <t>郭埠村</t>
  </si>
  <si>
    <t>郭埠村水稻种植业项目</t>
  </si>
  <si>
    <t>花柳路郭埠段（郭埠村6组、7组、10组、花台街），新建5m宽水泥路、长2020m（交通补助：部门资金26.26万元）</t>
  </si>
  <si>
    <t xml:space="preserve">胡市镇
</t>
  </si>
  <si>
    <t>前台村</t>
  </si>
  <si>
    <t>前台村水稻种植产业项目</t>
  </si>
  <si>
    <t>新建3.5m宽水泥路，长1489.34m（其中6-7组长760.06m、7组断头路长67.71m、9组长274.29m、10组长53.71m、2组长49.71m、3组长169.57m、6组节制闸水泥路长114.29m）</t>
  </si>
  <si>
    <t xml:space="preserve">贫困村
</t>
  </si>
  <si>
    <t>2-3组新建3.5m宽生产路铺设渣石，长1682m</t>
  </si>
  <si>
    <t>前台村基础设施建设项目</t>
  </si>
  <si>
    <t>新建节制闸1座（6组）</t>
  </si>
  <si>
    <t>五房村</t>
  </si>
  <si>
    <t>五房村水稻种植产业项目</t>
  </si>
  <si>
    <t>打船湾新建3.5m宽水泥路，长1860m</t>
  </si>
  <si>
    <t>五房村基础设施建设项目</t>
  </si>
  <si>
    <t>五房湾新建3.5m宽水泥路，长68.57m</t>
  </si>
  <si>
    <t>连接泵房新建3.5m宽水泥路，长341.43m</t>
  </si>
  <si>
    <t>胡市村</t>
  </si>
  <si>
    <t>胡市村基础设施建设项目</t>
  </si>
  <si>
    <t>新建3.5m宽水泥路，长1530m（其中5-6组一排长113.57m、二排长122.57m、三排长143.43m、四排长132m、五排长157.71m、4组长206.18m、7-8组长655.02m）</t>
  </si>
  <si>
    <t>皂市镇</t>
  </si>
  <si>
    <t>文岭村</t>
  </si>
  <si>
    <t>文岭村水稻种植项目</t>
  </si>
  <si>
    <t>新建3.5m宽水泥路，长2050.37m（其中1、2组345米、3组315米、6组142.3米、8组214米、10组892米、11组142米）</t>
  </si>
  <si>
    <t>文岭村基础设施建设项目</t>
  </si>
  <si>
    <t>村级公路道路扩宽1.0m、长1620.86m</t>
  </si>
  <si>
    <t>红花堰村</t>
  </si>
  <si>
    <t>红花堰村基础设施建设项目</t>
  </si>
  <si>
    <t>新建3.5m宽道路长1606.6m（其中1组长418.3m、6-7组长506.3m、8组长187m、10组长150m、益民模具厂旁道路长345m）</t>
  </si>
  <si>
    <t>红花堰村水稻种植产业项目</t>
  </si>
  <si>
    <t>塘堰疏挖31.8亩（其中7组19.8亩，8组4亩、12组8亩）</t>
  </si>
  <si>
    <t>11组斗沟清淤（长856m）</t>
  </si>
  <si>
    <t>西赵村</t>
  </si>
  <si>
    <t>西赵村水稻种植项目</t>
  </si>
  <si>
    <t>新建UD60斗渠硬化、长855m（其中10长713m、6组长142m）</t>
  </si>
  <si>
    <t>10组新建3m宽生产路铺设渣石、长1047m</t>
  </si>
  <si>
    <t>塘堰疏挖100.8亩（其中6组29亩、2组7.8亩、8组6亩、4组4亩、3组4亩、1组赵北大堰50亩）</t>
  </si>
  <si>
    <t>合丰村水稻种植项目</t>
  </si>
  <si>
    <t>新建3.5m宽道路、长672m（其中6组长282m；9组长390m）</t>
  </si>
  <si>
    <t>塘堰疏挖62.2亩（其中1组门口堰7.3亩、3组夹边堰5.8亩、5组黄土堰10.7亩、6组吴老堰5亩、8组白团堰7亩、9组门口堰5.1亩、11组麻堰10.1亩、13组忠团堰8.2亩）</t>
  </si>
  <si>
    <t>笑城村</t>
  </si>
  <si>
    <t>笑城村基础设施建设项目</t>
  </si>
  <si>
    <t>新建3.5m宽水泥路长428.6m（其中汉宜路-姚河堤428.6米）</t>
  </si>
  <si>
    <t>笑城村水稻种植项目</t>
  </si>
  <si>
    <t>10组11组新建3.5m宽生产路铺设渣石、长1737m</t>
  </si>
  <si>
    <t>塘堰疏挖66亩（其中11组铁路仓堰19.5亩、10组藕堰13.3亩、6组25亩、7组8.2亩）</t>
  </si>
  <si>
    <t>周黎村</t>
  </si>
  <si>
    <t>周黎村水稻种植项目</t>
  </si>
  <si>
    <t>7组新建3m宽生产路铺设渣石、长920m</t>
  </si>
  <si>
    <t>周黎村基础设施建设项目</t>
  </si>
  <si>
    <t>2组至7组新建3m宽水泥路、长744m</t>
  </si>
  <si>
    <t>塘堰疏挖10.5亩（其中3组7亩、12组3.5亩）</t>
  </si>
  <si>
    <t>石家河镇</t>
  </si>
  <si>
    <t>龙嘴村</t>
  </si>
  <si>
    <t>龙嘴村基础设施建设项目</t>
  </si>
  <si>
    <t>4组道路扩宽1.0m、长2613m</t>
  </si>
  <si>
    <t>龙嘴村水稻种植业项目</t>
  </si>
  <si>
    <t>新建3.0m宽水泥路、长1553m（其中19组长704m、14组长849m）</t>
  </si>
  <si>
    <t>16组新建3.5m宽水泥路、长315m</t>
  </si>
  <si>
    <t>江店村</t>
  </si>
  <si>
    <t>江店村农村基础设施建设项目</t>
  </si>
  <si>
    <t>道路扩宽1.0m、长715m（其中12组长420m、13组长295m）</t>
  </si>
  <si>
    <t>新建3.0m宽水泥路、长436m（其中19组长244m、2组长192m）</t>
  </si>
  <si>
    <t>江店村水稻种植业项目</t>
  </si>
  <si>
    <t>塘堰疏挖亩22.1亩（其中19组13亩、7组9.1亩）</t>
  </si>
  <si>
    <t>13组至14组斗沟清淤、长1210m</t>
  </si>
  <si>
    <t>段场村</t>
  </si>
  <si>
    <t>段场村农村基础设施建设项目</t>
  </si>
  <si>
    <t>新建3.5m宽水泥路、长576m（其中6组长156m、9组长215m、12至13组长205m）</t>
  </si>
  <si>
    <t>段场村水稻种植业项目</t>
  </si>
  <si>
    <t>塘堰疏挖38亩（其中3组19亩、8组19亩）</t>
  </si>
  <si>
    <t>石北村</t>
  </si>
  <si>
    <t>石北村水稻种植业项目</t>
  </si>
  <si>
    <t>村委会至23组新建3.5m宽水泥路、长1146m</t>
  </si>
  <si>
    <t>佛子
山镇</t>
  </si>
  <si>
    <t>振兴村</t>
  </si>
  <si>
    <t>振兴村水稻种植项目</t>
  </si>
  <si>
    <t>新建生产桥1座（8组）</t>
  </si>
  <si>
    <t>新建3.5m宽生产路硬化，长1524m（其中3组长595m、6组长141m、18组长788m）</t>
  </si>
  <si>
    <t>新建生产路铺设渣石3.5m宽、长1482m（其中1组长417m、13组长1065m）</t>
  </si>
  <si>
    <t>斗沟清淤长936m（其中4组长306m、6组长108m、14组长167m、15组长355m）</t>
  </si>
  <si>
    <t>五宝山村</t>
  </si>
  <si>
    <t>五宝山村水稻种植项目</t>
  </si>
  <si>
    <t>新建3.5m宽生产路硬化,长647m（其中7组长410m、8组长98m、杨云发湾门前长139m）</t>
  </si>
  <si>
    <t>斗沟清淤长1056（其中1组长239m、8组长323m、10组长494m）</t>
  </si>
  <si>
    <t>新建生产路铺设渣石长641、宽3.5m（其中5组长259m、7组长79m、8组长303m）</t>
  </si>
  <si>
    <t>6组塘堰疏挖30亩</t>
  </si>
  <si>
    <t>魏树岭村</t>
  </si>
  <si>
    <t>魏树岭村基础设施建设项目</t>
  </si>
  <si>
    <t>新建3.5m宽水泥路、长921m（其中20组长309m、8组长133m、10组长192m、3组长287m）</t>
  </si>
  <si>
    <t>陈场村</t>
  </si>
  <si>
    <t>陈场村基础设施建设项目</t>
  </si>
  <si>
    <t>新建3.5m宽水泥路长1163m（其中11组长933m、13组长230m）</t>
  </si>
  <si>
    <t>陈场村水稻种植项目</t>
  </si>
  <si>
    <t>19组塘堰疏挖12亩</t>
  </si>
  <si>
    <t>新建生产路铺渣石3.5m宽、长758m（其中6组长695m、13组长63m）</t>
  </si>
  <si>
    <t>杨林街道办事处</t>
  </si>
  <si>
    <t>王施村</t>
  </si>
  <si>
    <t>王施村水稻种植项目</t>
  </si>
  <si>
    <t>7组断头路新建3.5m宽水泥路、长143m</t>
  </si>
  <si>
    <t>王施村基础设施建设项目</t>
  </si>
  <si>
    <t>道路扩宽1.0m、长1377m（其中6组（经水乡园门口）长277m、村委会至8组长1100m）</t>
  </si>
  <si>
    <t>新建4组水泥路（宽3.0m）、长449m（其中站北长182m、站南长267m）</t>
  </si>
  <si>
    <t>新建11组生产路硬化（宽3.0m）、长532m</t>
  </si>
  <si>
    <t>河埠村</t>
  </si>
  <si>
    <t>河埠村水稻种植项目</t>
  </si>
  <si>
    <t>新建3m宽水泥路、长819m（其中老场连接路（3组至4组）长212m、9组至10组长225m、2组长382m）</t>
  </si>
  <si>
    <t>河埠村基础设施建设项目</t>
  </si>
  <si>
    <t>1组至2组通组路（铁路边）道路扩宽1.0m、长133m</t>
  </si>
  <si>
    <t>道路扩宽1.5米、长571m（其中9组至10组长187m、1组至2组通组路长384m）</t>
  </si>
  <si>
    <t>2组至3组新建生产路铺设渣石（2.5m宽）、长500m</t>
  </si>
  <si>
    <t>东城村</t>
  </si>
  <si>
    <t>东城村基础设施建设项目</t>
  </si>
  <si>
    <t>新建3m宽水泥路、长1607m（其中12组长287m、13组长677m、11组长643m）</t>
  </si>
  <si>
    <t>沙滩村</t>
  </si>
  <si>
    <t>沙滩村水稻种植项目</t>
  </si>
  <si>
    <t>9组至13组新建生产路铺设渣石（3.5m宽）、长2400m</t>
  </si>
  <si>
    <t>9组至13组斗沟清淤（长2400m）</t>
  </si>
  <si>
    <t>南北渠4组支渠（沟北路南）道路修补长314m,路面拆除恢复长10m、宽3.5m</t>
  </si>
  <si>
    <t>南北渠桥（长新沟）新建生产桥</t>
  </si>
  <si>
    <t>竟陵街道办事处</t>
  </si>
  <si>
    <t>弘善社区</t>
  </si>
  <si>
    <t>弘善社区水稻种植业项目</t>
  </si>
  <si>
    <t>13组（茂华蔬菜合作社）新建生产路铺设渣石（3.5m宽）、长1200m</t>
  </si>
  <si>
    <t>13组（茂华蔬菜合作社）沟渠疏挖、长1582m</t>
  </si>
  <si>
    <t>涵管安装（φ600）、长36m（其中13组9处3*3；6组9处3*3）</t>
  </si>
  <si>
    <t>13组（茂华蔬菜合作社）新建箱涵桥</t>
  </si>
  <si>
    <t>4组（茂华蔬菜合作社）新建节制闸</t>
  </si>
  <si>
    <t>（茂华蔬菜合作社）新建3m宽生产路铺设渣石、长545m</t>
  </si>
  <si>
    <t>候口街道办事处</t>
  </si>
  <si>
    <t>龙嘴社区</t>
  </si>
  <si>
    <t>龙嘴社区小麦种植业基地项目</t>
  </si>
  <si>
    <t>7组新建3.5m宽生产路硬化、长1100m</t>
  </si>
  <si>
    <t>龙嘴社区水产养殖业发展项目</t>
  </si>
  <si>
    <t>养植业基地</t>
  </si>
  <si>
    <t>7组塘堰疏挖37亩</t>
  </si>
  <si>
    <t>蒋湖农场</t>
  </si>
  <si>
    <t>柏台村</t>
  </si>
  <si>
    <t>柏台村基础设施建设项目</t>
  </si>
  <si>
    <t>3组新建3.5m宽水泥路、长333m</t>
  </si>
  <si>
    <t>柏台村水稻种养殖项目</t>
  </si>
  <si>
    <t>3组4组塘堰疏挖100亩</t>
  </si>
  <si>
    <t>天门市</t>
  </si>
  <si>
    <t>2023年衔接资金项目管理费</t>
  </si>
  <si>
    <t>项目管理费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</si>
</sst>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 applyProtection="0">
      <alignment vertical="center"/>
    </xf>
    <xf numFmtId="0" fontId="29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center" vertical="top" wrapText="1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center" vertical="top" wrapText="1"/>
    </xf>
    <xf numFmtId="176" fontId="7" fillId="0" borderId="9" xfId="0" applyNumberFormat="1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79"/>
  <sheetViews>
    <sheetView tabSelected="1" zoomScaleSheetLayoutView="100" workbookViewId="0" topLeftCell="A1">
      <pane ySplit="4" topLeftCell="A5" activePane="bottomLeft" state="frozen"/>
      <selection pane="bottomLeft" activeCell="R5" sqref="R5"/>
    </sheetView>
  </sheetViews>
  <sheetFormatPr defaultColWidth="9.00390625" defaultRowHeight="14.25"/>
  <cols>
    <col min="1" max="1" width="2.625" style="3" customWidth="1"/>
    <col min="2" max="2" width="3.875" style="3" customWidth="1"/>
    <col min="3" max="3" width="4.125" style="4" customWidth="1"/>
    <col min="4" max="4" width="8.625" style="5" customWidth="1"/>
    <col min="5" max="5" width="5.50390625" style="6" customWidth="1"/>
    <col min="6" max="6" width="23.375" style="7" customWidth="1"/>
    <col min="7" max="7" width="6.50390625" style="8" customWidth="1"/>
    <col min="8" max="8" width="6.125" style="8" customWidth="1"/>
    <col min="9" max="9" width="5.625" style="8" customWidth="1"/>
    <col min="10" max="10" width="5.75390625" style="8" customWidth="1"/>
    <col min="11" max="11" width="6.00390625" style="8" customWidth="1"/>
    <col min="12" max="12" width="5.625" style="8" customWidth="1"/>
    <col min="13" max="13" width="6.125" style="8" customWidth="1"/>
    <col min="14" max="14" width="5.875" style="8" customWidth="1"/>
    <col min="15" max="15" width="4.125" style="9" customWidth="1"/>
    <col min="16" max="16" width="9.00390625" style="10" customWidth="1"/>
    <col min="17" max="17" width="9.375" style="10" bestFit="1" customWidth="1"/>
    <col min="18" max="250" width="9.00390625" style="10" customWidth="1"/>
    <col min="251" max="16384" width="9.00390625" style="11" customWidth="1"/>
  </cols>
  <sheetData>
    <row r="1" spans="1:15" ht="23.25">
      <c r="A1" s="12" t="s">
        <v>0</v>
      </c>
      <c r="B1" s="12"/>
      <c r="C1" s="12"/>
      <c r="D1" s="13"/>
      <c r="E1" s="12"/>
      <c r="F1" s="14"/>
      <c r="G1" s="15"/>
      <c r="H1" s="15"/>
      <c r="I1" s="15"/>
      <c r="J1" s="15"/>
      <c r="K1" s="15"/>
      <c r="L1" s="15"/>
      <c r="M1" s="15"/>
      <c r="N1" s="15"/>
      <c r="O1" s="13"/>
    </row>
    <row r="2" spans="1:15" ht="18" customHeight="1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6" t="s">
        <v>6</v>
      </c>
      <c r="G2" s="19" t="s">
        <v>7</v>
      </c>
      <c r="H2" s="20"/>
      <c r="I2" s="20"/>
      <c r="J2" s="20"/>
      <c r="K2" s="20"/>
      <c r="L2" s="20"/>
      <c r="M2" s="19" t="s">
        <v>8</v>
      </c>
      <c r="N2" s="19" t="s">
        <v>9</v>
      </c>
      <c r="O2" s="16" t="s">
        <v>10</v>
      </c>
    </row>
    <row r="3" spans="1:15" ht="48.75" customHeight="1">
      <c r="A3" s="16"/>
      <c r="B3" s="17"/>
      <c r="C3" s="17"/>
      <c r="D3" s="18"/>
      <c r="E3" s="18"/>
      <c r="F3" s="16"/>
      <c r="G3" s="19"/>
      <c r="H3" s="21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/>
      <c r="N3" s="19"/>
      <c r="O3" s="16"/>
    </row>
    <row r="4" spans="1:15" ht="18" customHeight="1">
      <c r="A4" s="22" t="s">
        <v>16</v>
      </c>
      <c r="B4" s="22"/>
      <c r="C4" s="22"/>
      <c r="D4" s="22"/>
      <c r="E4" s="22"/>
      <c r="F4" s="23"/>
      <c r="G4" s="24">
        <f>SUM(G5:G279)</f>
        <v>6668.999999999994</v>
      </c>
      <c r="H4" s="24">
        <f aca="true" t="shared" si="0" ref="G4:I4">SUM(H5:H279)</f>
        <v>3699.9999999999995</v>
      </c>
      <c r="I4" s="24">
        <f t="shared" si="0"/>
        <v>117</v>
      </c>
      <c r="J4" s="24"/>
      <c r="K4" s="24">
        <f aca="true" t="shared" si="1" ref="K4:N4">SUM(K5:K279)</f>
        <v>2852.000000000001</v>
      </c>
      <c r="L4" s="24"/>
      <c r="M4" s="24">
        <f t="shared" si="1"/>
        <v>6669.000000000002</v>
      </c>
      <c r="N4" s="24">
        <f t="shared" si="1"/>
        <v>6668.999999999999</v>
      </c>
      <c r="O4" s="22"/>
    </row>
    <row r="5" spans="1:250" s="1" customFormat="1" ht="45" customHeight="1">
      <c r="A5" s="25">
        <v>1</v>
      </c>
      <c r="B5" s="25" t="s">
        <v>17</v>
      </c>
      <c r="C5" s="26" t="s">
        <v>18</v>
      </c>
      <c r="D5" s="26" t="s">
        <v>19</v>
      </c>
      <c r="E5" s="26" t="s">
        <v>20</v>
      </c>
      <c r="F5" s="27" t="s">
        <v>21</v>
      </c>
      <c r="G5" s="28">
        <v>91.3</v>
      </c>
      <c r="H5" s="28">
        <f>G5</f>
        <v>91.3</v>
      </c>
      <c r="I5" s="28"/>
      <c r="J5" s="28"/>
      <c r="K5" s="28"/>
      <c r="L5" s="28"/>
      <c r="M5" s="28">
        <f>SUM(G5:G5)</f>
        <v>91.3</v>
      </c>
      <c r="N5" s="31">
        <f>M5+M6+M9+M10</f>
        <v>319.79999999999995</v>
      </c>
      <c r="O5" s="26" t="s">
        <v>22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s="1" customFormat="1" ht="36" customHeight="1">
      <c r="A6" s="25"/>
      <c r="B6" s="25"/>
      <c r="C6" s="25" t="s">
        <v>23</v>
      </c>
      <c r="D6" s="25" t="s">
        <v>24</v>
      </c>
      <c r="E6" s="25" t="s">
        <v>20</v>
      </c>
      <c r="F6" s="27" t="s">
        <v>25</v>
      </c>
      <c r="G6" s="28">
        <v>17.4</v>
      </c>
      <c r="H6" s="28">
        <f aca="true" t="shared" si="2" ref="H6:H13">G6</f>
        <v>17.4</v>
      </c>
      <c r="I6" s="28"/>
      <c r="J6" s="28"/>
      <c r="K6" s="28"/>
      <c r="L6" s="31"/>
      <c r="M6" s="31">
        <f>G6+G7+G8</f>
        <v>74.1</v>
      </c>
      <c r="N6" s="31"/>
      <c r="O6" s="25" t="s">
        <v>22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1" customFormat="1" ht="37.5" customHeight="1">
      <c r="A7" s="25"/>
      <c r="B7" s="25"/>
      <c r="C7" s="25"/>
      <c r="D7" s="25" t="s">
        <v>26</v>
      </c>
      <c r="E7" s="25" t="s">
        <v>27</v>
      </c>
      <c r="F7" s="27" t="s">
        <v>28</v>
      </c>
      <c r="G7" s="28">
        <v>43.4</v>
      </c>
      <c r="H7" s="28">
        <f t="shared" si="2"/>
        <v>43.4</v>
      </c>
      <c r="I7" s="28"/>
      <c r="J7" s="28"/>
      <c r="K7" s="28"/>
      <c r="L7" s="31"/>
      <c r="M7" s="31"/>
      <c r="N7" s="31"/>
      <c r="O7" s="2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1" customFormat="1" ht="34.5" customHeight="1">
      <c r="A8" s="25"/>
      <c r="B8" s="25"/>
      <c r="C8" s="25"/>
      <c r="D8" s="25" t="s">
        <v>26</v>
      </c>
      <c r="E8" s="25" t="s">
        <v>27</v>
      </c>
      <c r="F8" s="27" t="s">
        <v>29</v>
      </c>
      <c r="G8" s="28">
        <v>13.3</v>
      </c>
      <c r="H8" s="28">
        <f t="shared" si="2"/>
        <v>13.3</v>
      </c>
      <c r="I8" s="28"/>
      <c r="J8" s="28"/>
      <c r="K8" s="28"/>
      <c r="L8" s="31"/>
      <c r="M8" s="31"/>
      <c r="N8" s="31"/>
      <c r="O8" s="2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1" customFormat="1" ht="45" customHeight="1">
      <c r="A9" s="25"/>
      <c r="B9" s="25"/>
      <c r="C9" s="26" t="s">
        <v>30</v>
      </c>
      <c r="D9" s="26" t="s">
        <v>31</v>
      </c>
      <c r="E9" s="26" t="s">
        <v>20</v>
      </c>
      <c r="F9" s="27" t="s">
        <v>32</v>
      </c>
      <c r="G9" s="28">
        <v>90.7</v>
      </c>
      <c r="H9" s="28"/>
      <c r="I9" s="28"/>
      <c r="J9" s="28"/>
      <c r="K9" s="31">
        <f aca="true" t="shared" si="3" ref="K9:K14">G9</f>
        <v>90.7</v>
      </c>
      <c r="L9" s="28"/>
      <c r="M9" s="28">
        <f>G9</f>
        <v>90.7</v>
      </c>
      <c r="N9" s="31"/>
      <c r="O9" s="26" t="s">
        <v>33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s="1" customFormat="1" ht="36" customHeight="1">
      <c r="A10" s="25"/>
      <c r="B10" s="25"/>
      <c r="C10" s="26" t="s">
        <v>34</v>
      </c>
      <c r="D10" s="26" t="s">
        <v>35</v>
      </c>
      <c r="E10" s="26" t="s">
        <v>20</v>
      </c>
      <c r="F10" s="27" t="s">
        <v>36</v>
      </c>
      <c r="G10" s="28">
        <v>63.7</v>
      </c>
      <c r="H10" s="28"/>
      <c r="I10" s="28"/>
      <c r="J10" s="28"/>
      <c r="K10" s="31">
        <f t="shared" si="3"/>
        <v>63.7</v>
      </c>
      <c r="L10" s="28"/>
      <c r="M10" s="28">
        <f>G10</f>
        <v>63.7</v>
      </c>
      <c r="N10" s="31"/>
      <c r="O10" s="26" t="s">
        <v>33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s="1" customFormat="1" ht="36.75" customHeight="1">
      <c r="A11" s="25">
        <v>2</v>
      </c>
      <c r="B11" s="25" t="s">
        <v>37</v>
      </c>
      <c r="C11" s="26" t="s">
        <v>38</v>
      </c>
      <c r="D11" s="25" t="s">
        <v>39</v>
      </c>
      <c r="E11" s="26" t="s">
        <v>20</v>
      </c>
      <c r="F11" s="27" t="s">
        <v>40</v>
      </c>
      <c r="G11" s="28">
        <v>42</v>
      </c>
      <c r="H11" s="28">
        <f t="shared" si="2"/>
        <v>42</v>
      </c>
      <c r="I11" s="31"/>
      <c r="J11" s="31"/>
      <c r="K11" s="31"/>
      <c r="L11" s="31"/>
      <c r="M11" s="31">
        <f>G11+G12+G13</f>
        <v>101.3</v>
      </c>
      <c r="N11" s="31">
        <f>M11+M14+M15+M16</f>
        <v>276.3</v>
      </c>
      <c r="O11" s="26" t="s">
        <v>22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1" customFormat="1" ht="36" customHeight="1">
      <c r="A12" s="25"/>
      <c r="B12" s="25"/>
      <c r="C12" s="26"/>
      <c r="D12" s="25" t="s">
        <v>41</v>
      </c>
      <c r="E12" s="26" t="s">
        <v>27</v>
      </c>
      <c r="F12" s="27" t="s">
        <v>42</v>
      </c>
      <c r="G12" s="28">
        <v>51.8</v>
      </c>
      <c r="H12" s="28">
        <f t="shared" si="2"/>
        <v>51.8</v>
      </c>
      <c r="I12" s="31"/>
      <c r="J12" s="31"/>
      <c r="K12" s="31"/>
      <c r="L12" s="31"/>
      <c r="M12" s="31"/>
      <c r="N12" s="31"/>
      <c r="O12" s="2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1" customFormat="1" ht="34.5" customHeight="1">
      <c r="A13" s="25"/>
      <c r="B13" s="25"/>
      <c r="C13" s="26"/>
      <c r="D13" s="25" t="s">
        <v>39</v>
      </c>
      <c r="E13" s="26" t="s">
        <v>20</v>
      </c>
      <c r="F13" s="27" t="s">
        <v>43</v>
      </c>
      <c r="G13" s="28">
        <v>7.5</v>
      </c>
      <c r="H13" s="28">
        <f t="shared" si="2"/>
        <v>7.5</v>
      </c>
      <c r="I13" s="31"/>
      <c r="J13" s="31"/>
      <c r="K13" s="31"/>
      <c r="L13" s="31"/>
      <c r="M13" s="31"/>
      <c r="N13" s="31"/>
      <c r="O13" s="2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1" customFormat="1" ht="34.5" customHeight="1">
      <c r="A14" s="25"/>
      <c r="B14" s="25"/>
      <c r="C14" s="25" t="s">
        <v>44</v>
      </c>
      <c r="D14" s="26" t="s">
        <v>45</v>
      </c>
      <c r="E14" s="26" t="s">
        <v>20</v>
      </c>
      <c r="F14" s="27" t="s">
        <v>46</v>
      </c>
      <c r="G14" s="28">
        <v>52</v>
      </c>
      <c r="H14" s="28"/>
      <c r="I14" s="31"/>
      <c r="J14" s="31"/>
      <c r="K14" s="31">
        <f t="shared" si="3"/>
        <v>52</v>
      </c>
      <c r="L14" s="31"/>
      <c r="M14" s="31">
        <f aca="true" t="shared" si="4" ref="M14:M16">G14</f>
        <v>52</v>
      </c>
      <c r="N14" s="31"/>
      <c r="O14" s="25" t="s">
        <v>33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1" customFormat="1" ht="36.75" customHeight="1">
      <c r="A15" s="25"/>
      <c r="B15" s="25"/>
      <c r="C15" s="26" t="s">
        <v>47</v>
      </c>
      <c r="D15" s="26" t="s">
        <v>48</v>
      </c>
      <c r="E15" s="26" t="s">
        <v>20</v>
      </c>
      <c r="F15" s="27" t="s">
        <v>49</v>
      </c>
      <c r="G15" s="28">
        <v>62.3</v>
      </c>
      <c r="H15" s="28"/>
      <c r="I15" s="31">
        <f>G15-K15</f>
        <v>7.299999999999997</v>
      </c>
      <c r="J15" s="31"/>
      <c r="K15" s="31">
        <v>55</v>
      </c>
      <c r="L15" s="31"/>
      <c r="M15" s="28">
        <f t="shared" si="4"/>
        <v>62.3</v>
      </c>
      <c r="N15" s="31"/>
      <c r="O15" s="26" t="s">
        <v>33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1" customFormat="1" ht="33.75" customHeight="1">
      <c r="A16" s="25"/>
      <c r="B16" s="25"/>
      <c r="C16" s="25" t="s">
        <v>50</v>
      </c>
      <c r="D16" s="26" t="s">
        <v>51</v>
      </c>
      <c r="E16" s="26" t="s">
        <v>27</v>
      </c>
      <c r="F16" s="27" t="s">
        <v>52</v>
      </c>
      <c r="G16" s="28">
        <v>60.7</v>
      </c>
      <c r="H16" s="28">
        <f aca="true" t="shared" si="5" ref="H16:H20">G16</f>
        <v>60.7</v>
      </c>
      <c r="I16" s="31"/>
      <c r="J16" s="31"/>
      <c r="K16" s="31"/>
      <c r="L16" s="31"/>
      <c r="M16" s="31">
        <f t="shared" si="4"/>
        <v>60.7</v>
      </c>
      <c r="N16" s="31"/>
      <c r="O16" s="25" t="s">
        <v>33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s="1" customFormat="1" ht="48" customHeight="1">
      <c r="A17" s="25">
        <v>3</v>
      </c>
      <c r="B17" s="25" t="s">
        <v>53</v>
      </c>
      <c r="C17" s="26" t="s">
        <v>54</v>
      </c>
      <c r="D17" s="26" t="s">
        <v>55</v>
      </c>
      <c r="E17" s="26" t="s">
        <v>27</v>
      </c>
      <c r="F17" s="27" t="s">
        <v>56</v>
      </c>
      <c r="G17" s="28">
        <v>40.4</v>
      </c>
      <c r="H17" s="28">
        <f t="shared" si="5"/>
        <v>40.4</v>
      </c>
      <c r="I17" s="28"/>
      <c r="J17" s="28"/>
      <c r="K17" s="28"/>
      <c r="L17" s="28"/>
      <c r="M17" s="28">
        <f>G17+G18+G20+G19</f>
        <v>58.8</v>
      </c>
      <c r="N17" s="31">
        <f>M17+M23+M25+M21+M26</f>
        <v>380.19999999999993</v>
      </c>
      <c r="O17" s="26" t="s">
        <v>22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s="1" customFormat="1" ht="33.75" customHeight="1">
      <c r="A18" s="25"/>
      <c r="B18" s="25"/>
      <c r="C18" s="26"/>
      <c r="D18" s="26" t="s">
        <v>57</v>
      </c>
      <c r="E18" s="29" t="s">
        <v>20</v>
      </c>
      <c r="F18" s="27" t="s">
        <v>58</v>
      </c>
      <c r="G18" s="28">
        <v>3.6</v>
      </c>
      <c r="H18" s="28">
        <f t="shared" si="5"/>
        <v>3.6</v>
      </c>
      <c r="I18" s="28"/>
      <c r="J18" s="28"/>
      <c r="K18" s="28"/>
      <c r="L18" s="28"/>
      <c r="M18" s="28"/>
      <c r="N18" s="31"/>
      <c r="O18" s="2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1" customFormat="1" ht="33.75" customHeight="1">
      <c r="A19" s="25"/>
      <c r="B19" s="25"/>
      <c r="C19" s="26"/>
      <c r="D19" s="26" t="s">
        <v>57</v>
      </c>
      <c r="E19" s="29" t="s">
        <v>20</v>
      </c>
      <c r="F19" s="27" t="s">
        <v>59</v>
      </c>
      <c r="G19" s="28">
        <v>12.9</v>
      </c>
      <c r="H19" s="28">
        <f t="shared" si="5"/>
        <v>12.9</v>
      </c>
      <c r="I19" s="28"/>
      <c r="J19" s="28"/>
      <c r="K19" s="28"/>
      <c r="L19" s="28"/>
      <c r="M19" s="28"/>
      <c r="N19" s="31"/>
      <c r="O19" s="2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s="1" customFormat="1" ht="33.75" customHeight="1">
      <c r="A20" s="25"/>
      <c r="B20" s="25"/>
      <c r="C20" s="26"/>
      <c r="D20" s="26" t="s">
        <v>57</v>
      </c>
      <c r="E20" s="29" t="s">
        <v>20</v>
      </c>
      <c r="F20" s="27" t="s">
        <v>60</v>
      </c>
      <c r="G20" s="28">
        <v>1.9</v>
      </c>
      <c r="H20" s="28">
        <f t="shared" si="5"/>
        <v>1.9</v>
      </c>
      <c r="I20" s="28"/>
      <c r="J20" s="28"/>
      <c r="K20" s="28"/>
      <c r="L20" s="28"/>
      <c r="M20" s="28"/>
      <c r="N20" s="31"/>
      <c r="O20" s="2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s="1" customFormat="1" ht="33.75" customHeight="1">
      <c r="A21" s="25"/>
      <c r="B21" s="25"/>
      <c r="C21" s="26" t="s">
        <v>61</v>
      </c>
      <c r="D21" s="26" t="s">
        <v>62</v>
      </c>
      <c r="E21" s="29" t="s">
        <v>27</v>
      </c>
      <c r="F21" s="27" t="s">
        <v>63</v>
      </c>
      <c r="G21" s="28">
        <v>18.4</v>
      </c>
      <c r="H21" s="28"/>
      <c r="I21" s="28"/>
      <c r="J21" s="28"/>
      <c r="K21" s="31">
        <f aca="true" t="shared" si="6" ref="K21:K27">G21</f>
        <v>18.4</v>
      </c>
      <c r="L21" s="28"/>
      <c r="M21" s="28">
        <f aca="true" t="shared" si="7" ref="M21:M26">G21+G22</f>
        <v>59.5</v>
      </c>
      <c r="N21" s="31"/>
      <c r="O21" s="26" t="s">
        <v>33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s="1" customFormat="1" ht="36">
      <c r="A22" s="25"/>
      <c r="B22" s="25"/>
      <c r="C22" s="26"/>
      <c r="D22" s="26" t="s">
        <v>64</v>
      </c>
      <c r="E22" s="29" t="s">
        <v>20</v>
      </c>
      <c r="F22" s="27" t="s">
        <v>65</v>
      </c>
      <c r="G22" s="28">
        <v>41.1</v>
      </c>
      <c r="H22" s="28"/>
      <c r="I22" s="28"/>
      <c r="J22" s="28"/>
      <c r="K22" s="31">
        <f t="shared" si="6"/>
        <v>41.1</v>
      </c>
      <c r="L22" s="28"/>
      <c r="M22" s="28"/>
      <c r="N22" s="31"/>
      <c r="O22" s="2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s="1" customFormat="1" ht="75" customHeight="1">
      <c r="A23" s="25"/>
      <c r="B23" s="25"/>
      <c r="C23" s="25" t="s">
        <v>66</v>
      </c>
      <c r="D23" s="26" t="s">
        <v>67</v>
      </c>
      <c r="E23" s="29" t="s">
        <v>27</v>
      </c>
      <c r="F23" s="27" t="s">
        <v>68</v>
      </c>
      <c r="G23" s="28">
        <v>72.3</v>
      </c>
      <c r="H23" s="28"/>
      <c r="I23" s="28"/>
      <c r="J23" s="28"/>
      <c r="K23" s="31">
        <f t="shared" si="6"/>
        <v>72.3</v>
      </c>
      <c r="L23" s="31"/>
      <c r="M23" s="31">
        <f t="shared" si="7"/>
        <v>78.1</v>
      </c>
      <c r="N23" s="31"/>
      <c r="O23" s="25" t="s">
        <v>33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1" customFormat="1" ht="33.75" customHeight="1">
      <c r="A24" s="25"/>
      <c r="B24" s="25"/>
      <c r="C24" s="25"/>
      <c r="D24" s="26" t="s">
        <v>69</v>
      </c>
      <c r="E24" s="29" t="s">
        <v>20</v>
      </c>
      <c r="F24" s="27" t="s">
        <v>70</v>
      </c>
      <c r="G24" s="28">
        <v>5.8</v>
      </c>
      <c r="H24" s="28"/>
      <c r="I24" s="28"/>
      <c r="J24" s="28"/>
      <c r="K24" s="31">
        <f t="shared" si="6"/>
        <v>5.8</v>
      </c>
      <c r="L24" s="31"/>
      <c r="M24" s="31"/>
      <c r="N24" s="31"/>
      <c r="O24" s="2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1" customFormat="1" ht="57" customHeight="1">
      <c r="A25" s="25"/>
      <c r="B25" s="25"/>
      <c r="C25" s="26" t="s">
        <v>71</v>
      </c>
      <c r="D25" s="26" t="s">
        <v>72</v>
      </c>
      <c r="E25" s="29" t="s">
        <v>20</v>
      </c>
      <c r="F25" s="27" t="s">
        <v>73</v>
      </c>
      <c r="G25" s="28">
        <v>135.9</v>
      </c>
      <c r="H25" s="28"/>
      <c r="I25" s="28"/>
      <c r="J25" s="28"/>
      <c r="K25" s="31">
        <f t="shared" si="6"/>
        <v>135.9</v>
      </c>
      <c r="L25" s="28"/>
      <c r="M25" s="28">
        <f>G25</f>
        <v>135.9</v>
      </c>
      <c r="N25" s="31"/>
      <c r="O25" s="26" t="s">
        <v>33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s="1" customFormat="1" ht="31.5" customHeight="1">
      <c r="A26" s="25"/>
      <c r="B26" s="25"/>
      <c r="C26" s="25" t="s">
        <v>74</v>
      </c>
      <c r="D26" s="26" t="s">
        <v>75</v>
      </c>
      <c r="E26" s="25" t="s">
        <v>27</v>
      </c>
      <c r="F26" s="27" t="s">
        <v>76</v>
      </c>
      <c r="G26" s="28">
        <v>43.3</v>
      </c>
      <c r="H26" s="28"/>
      <c r="I26" s="28"/>
      <c r="J26" s="28"/>
      <c r="K26" s="31">
        <f t="shared" si="6"/>
        <v>43.3</v>
      </c>
      <c r="L26" s="31"/>
      <c r="M26" s="31">
        <f t="shared" si="7"/>
        <v>47.9</v>
      </c>
      <c r="N26" s="31"/>
      <c r="O26" s="25" t="s">
        <v>33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s="1" customFormat="1" ht="31.5" customHeight="1">
      <c r="A27" s="25"/>
      <c r="B27" s="25"/>
      <c r="C27" s="25"/>
      <c r="D27" s="26" t="s">
        <v>75</v>
      </c>
      <c r="E27" s="26" t="s">
        <v>77</v>
      </c>
      <c r="F27" s="27" t="s">
        <v>78</v>
      </c>
      <c r="G27" s="28">
        <v>4.6</v>
      </c>
      <c r="H27" s="28"/>
      <c r="I27" s="28"/>
      <c r="J27" s="28"/>
      <c r="K27" s="31">
        <f t="shared" si="6"/>
        <v>4.6</v>
      </c>
      <c r="L27" s="31"/>
      <c r="M27" s="31"/>
      <c r="N27" s="31"/>
      <c r="O27" s="2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s="1" customFormat="1" ht="48">
      <c r="A28" s="26">
        <v>4</v>
      </c>
      <c r="B28" s="26" t="s">
        <v>79</v>
      </c>
      <c r="C28" s="26" t="s">
        <v>80</v>
      </c>
      <c r="D28" s="26" t="s">
        <v>81</v>
      </c>
      <c r="E28" s="26" t="s">
        <v>20</v>
      </c>
      <c r="F28" s="27" t="s">
        <v>82</v>
      </c>
      <c r="G28" s="28">
        <v>98.1</v>
      </c>
      <c r="H28" s="28">
        <f>G28</f>
        <v>98.1</v>
      </c>
      <c r="I28" s="28"/>
      <c r="J28" s="28"/>
      <c r="K28" s="28"/>
      <c r="L28" s="28"/>
      <c r="M28" s="28">
        <v>98.1</v>
      </c>
      <c r="N28" s="28">
        <f>M28+M29+M32+M35+M37</f>
        <v>359.20000000000005</v>
      </c>
      <c r="O28" s="26" t="s">
        <v>22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s="1" customFormat="1" ht="49.5" customHeight="1">
      <c r="A29" s="26"/>
      <c r="B29" s="26"/>
      <c r="C29" s="25" t="s">
        <v>83</v>
      </c>
      <c r="D29" s="29" t="s">
        <v>84</v>
      </c>
      <c r="E29" s="26" t="s">
        <v>20</v>
      </c>
      <c r="F29" s="27" t="s">
        <v>85</v>
      </c>
      <c r="G29" s="28">
        <v>70</v>
      </c>
      <c r="H29" s="28"/>
      <c r="I29" s="28"/>
      <c r="J29" s="28"/>
      <c r="K29" s="31">
        <f aca="true" t="shared" si="8" ref="K29:K36">G29</f>
        <v>70</v>
      </c>
      <c r="L29" s="31"/>
      <c r="M29" s="31">
        <f>G29+G30+G31</f>
        <v>72</v>
      </c>
      <c r="N29" s="28"/>
      <c r="O29" s="25" t="s">
        <v>33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s="1" customFormat="1" ht="48">
      <c r="A30" s="26"/>
      <c r="B30" s="26"/>
      <c r="C30" s="25"/>
      <c r="D30" s="29" t="s">
        <v>84</v>
      </c>
      <c r="E30" s="26" t="s">
        <v>20</v>
      </c>
      <c r="F30" s="27" t="s">
        <v>86</v>
      </c>
      <c r="G30" s="28">
        <v>1.4</v>
      </c>
      <c r="H30" s="28"/>
      <c r="I30" s="28"/>
      <c r="J30" s="28"/>
      <c r="K30" s="31">
        <f t="shared" si="8"/>
        <v>1.4</v>
      </c>
      <c r="L30" s="31"/>
      <c r="M30" s="31"/>
      <c r="N30" s="28"/>
      <c r="O30" s="2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s="1" customFormat="1" ht="48.75" customHeight="1">
      <c r="A31" s="26"/>
      <c r="B31" s="26"/>
      <c r="C31" s="25"/>
      <c r="D31" s="29" t="s">
        <v>84</v>
      </c>
      <c r="E31" s="26" t="s">
        <v>20</v>
      </c>
      <c r="F31" s="27" t="s">
        <v>87</v>
      </c>
      <c r="G31" s="28">
        <v>0.6</v>
      </c>
      <c r="H31" s="28"/>
      <c r="I31" s="28"/>
      <c r="J31" s="28"/>
      <c r="K31" s="31">
        <f t="shared" si="8"/>
        <v>0.6</v>
      </c>
      <c r="L31" s="31"/>
      <c r="M31" s="31"/>
      <c r="N31" s="28"/>
      <c r="O31" s="2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s="1" customFormat="1" ht="48.75" customHeight="1">
      <c r="A32" s="26"/>
      <c r="B32" s="26"/>
      <c r="C32" s="26" t="s">
        <v>88</v>
      </c>
      <c r="D32" s="29" t="s">
        <v>89</v>
      </c>
      <c r="E32" s="26" t="s">
        <v>20</v>
      </c>
      <c r="F32" s="27" t="s">
        <v>90</v>
      </c>
      <c r="G32" s="28">
        <v>15.2</v>
      </c>
      <c r="H32" s="28"/>
      <c r="I32" s="28"/>
      <c r="J32" s="28"/>
      <c r="K32" s="31">
        <f t="shared" si="8"/>
        <v>15.2</v>
      </c>
      <c r="L32" s="28"/>
      <c r="M32" s="28">
        <f>G32+G33+G34</f>
        <v>36.900000000000006</v>
      </c>
      <c r="N32" s="28"/>
      <c r="O32" s="26" t="s">
        <v>33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s="1" customFormat="1" ht="48.75" customHeight="1">
      <c r="A33" s="26"/>
      <c r="B33" s="26"/>
      <c r="C33" s="26"/>
      <c r="D33" s="29" t="s">
        <v>89</v>
      </c>
      <c r="E33" s="26" t="s">
        <v>20</v>
      </c>
      <c r="F33" s="27" t="s">
        <v>91</v>
      </c>
      <c r="G33" s="28">
        <v>7.9</v>
      </c>
      <c r="H33" s="28"/>
      <c r="I33" s="28"/>
      <c r="J33" s="28"/>
      <c r="K33" s="31">
        <f t="shared" si="8"/>
        <v>7.9</v>
      </c>
      <c r="L33" s="28"/>
      <c r="M33" s="28"/>
      <c r="N33" s="28"/>
      <c r="O33" s="2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s="1" customFormat="1" ht="48.75" customHeight="1">
      <c r="A34" s="26"/>
      <c r="B34" s="26"/>
      <c r="C34" s="26"/>
      <c r="D34" s="29" t="s">
        <v>89</v>
      </c>
      <c r="E34" s="26" t="s">
        <v>20</v>
      </c>
      <c r="F34" s="27" t="s">
        <v>92</v>
      </c>
      <c r="G34" s="28">
        <v>13.8</v>
      </c>
      <c r="H34" s="28"/>
      <c r="I34" s="28"/>
      <c r="J34" s="28"/>
      <c r="K34" s="31">
        <f t="shared" si="8"/>
        <v>13.8</v>
      </c>
      <c r="L34" s="28"/>
      <c r="M34" s="28"/>
      <c r="N34" s="28"/>
      <c r="O34" s="2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s="1" customFormat="1" ht="48.75" customHeight="1">
      <c r="A35" s="26"/>
      <c r="B35" s="26"/>
      <c r="C35" s="26" t="s">
        <v>93</v>
      </c>
      <c r="D35" s="29" t="s">
        <v>94</v>
      </c>
      <c r="E35" s="26" t="s">
        <v>20</v>
      </c>
      <c r="F35" s="27" t="s">
        <v>95</v>
      </c>
      <c r="G35" s="28">
        <v>76.7</v>
      </c>
      <c r="H35" s="28"/>
      <c r="I35" s="28"/>
      <c r="J35" s="28"/>
      <c r="K35" s="31">
        <f t="shared" si="8"/>
        <v>76.7</v>
      </c>
      <c r="L35" s="28"/>
      <c r="M35" s="28">
        <f>G35+G36</f>
        <v>86.3</v>
      </c>
      <c r="N35" s="28"/>
      <c r="O35" s="26" t="s">
        <v>33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s="1" customFormat="1" ht="36">
      <c r="A36" s="26"/>
      <c r="B36" s="26"/>
      <c r="C36" s="26"/>
      <c r="D36" s="29" t="s">
        <v>96</v>
      </c>
      <c r="E36" s="26" t="s">
        <v>27</v>
      </c>
      <c r="F36" s="27" t="s">
        <v>97</v>
      </c>
      <c r="G36" s="28">
        <v>9.6</v>
      </c>
      <c r="H36" s="28"/>
      <c r="I36" s="28"/>
      <c r="J36" s="28"/>
      <c r="K36" s="31">
        <f t="shared" si="8"/>
        <v>9.6</v>
      </c>
      <c r="L36" s="28"/>
      <c r="M36" s="28"/>
      <c r="N36" s="28"/>
      <c r="O36" s="2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s="1" customFormat="1" ht="39" customHeight="1">
      <c r="A37" s="26"/>
      <c r="B37" s="26"/>
      <c r="C37" s="26" t="s">
        <v>98</v>
      </c>
      <c r="D37" s="29" t="s">
        <v>99</v>
      </c>
      <c r="E37" s="26" t="s">
        <v>27</v>
      </c>
      <c r="F37" s="27" t="s">
        <v>100</v>
      </c>
      <c r="G37" s="28">
        <v>65.9</v>
      </c>
      <c r="H37" s="28">
        <f aca="true" t="shared" si="9" ref="H37:H42">G37</f>
        <v>65.9</v>
      </c>
      <c r="I37" s="28"/>
      <c r="J37" s="28"/>
      <c r="K37" s="28"/>
      <c r="L37" s="28"/>
      <c r="M37" s="28">
        <f>G37</f>
        <v>65.9</v>
      </c>
      <c r="N37" s="28"/>
      <c r="O37" s="26" t="s">
        <v>33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s="1" customFormat="1" ht="60" customHeight="1">
      <c r="A38" s="25">
        <v>5</v>
      </c>
      <c r="B38" s="25" t="s">
        <v>101</v>
      </c>
      <c r="C38" s="26" t="s">
        <v>102</v>
      </c>
      <c r="D38" s="25" t="s">
        <v>103</v>
      </c>
      <c r="E38" s="25" t="s">
        <v>20</v>
      </c>
      <c r="F38" s="27" t="s">
        <v>104</v>
      </c>
      <c r="G38" s="28">
        <v>91.5</v>
      </c>
      <c r="H38" s="28">
        <f t="shared" si="9"/>
        <v>91.5</v>
      </c>
      <c r="I38" s="28"/>
      <c r="J38" s="28"/>
      <c r="K38" s="28"/>
      <c r="L38" s="28"/>
      <c r="M38" s="28">
        <f>G38+G39+G40+G41</f>
        <v>125.9</v>
      </c>
      <c r="N38" s="31">
        <f>M38+M42+M43+M45</f>
        <v>254.1</v>
      </c>
      <c r="O38" s="26" t="s">
        <v>22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s="1" customFormat="1" ht="37.5" customHeight="1">
      <c r="A39" s="25"/>
      <c r="B39" s="25"/>
      <c r="C39" s="26"/>
      <c r="D39" s="25" t="s">
        <v>103</v>
      </c>
      <c r="E39" s="25" t="s">
        <v>20</v>
      </c>
      <c r="F39" s="27" t="s">
        <v>105</v>
      </c>
      <c r="G39" s="28">
        <v>7.9</v>
      </c>
      <c r="H39" s="28">
        <f t="shared" si="9"/>
        <v>7.9</v>
      </c>
      <c r="I39" s="28"/>
      <c r="J39" s="28"/>
      <c r="K39" s="28"/>
      <c r="L39" s="28"/>
      <c r="M39" s="28"/>
      <c r="N39" s="31"/>
      <c r="O39" s="2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s="1" customFormat="1" ht="37.5" customHeight="1">
      <c r="A40" s="25"/>
      <c r="B40" s="25"/>
      <c r="C40" s="26"/>
      <c r="D40" s="25" t="s">
        <v>103</v>
      </c>
      <c r="E40" s="25" t="s">
        <v>20</v>
      </c>
      <c r="F40" s="27" t="s">
        <v>106</v>
      </c>
      <c r="G40" s="28">
        <v>4.6</v>
      </c>
      <c r="H40" s="28">
        <f t="shared" si="9"/>
        <v>4.6</v>
      </c>
      <c r="I40" s="28"/>
      <c r="J40" s="28"/>
      <c r="K40" s="28"/>
      <c r="L40" s="28"/>
      <c r="M40" s="28"/>
      <c r="N40" s="31"/>
      <c r="O40" s="2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s="1" customFormat="1" ht="37.5" customHeight="1">
      <c r="A41" s="25"/>
      <c r="B41" s="25"/>
      <c r="C41" s="26"/>
      <c r="D41" s="25" t="s">
        <v>103</v>
      </c>
      <c r="E41" s="25" t="s">
        <v>20</v>
      </c>
      <c r="F41" s="27" t="s">
        <v>107</v>
      </c>
      <c r="G41" s="28">
        <v>21.9</v>
      </c>
      <c r="H41" s="28">
        <f t="shared" si="9"/>
        <v>21.9</v>
      </c>
      <c r="I41" s="28"/>
      <c r="J41" s="28"/>
      <c r="K41" s="28"/>
      <c r="L41" s="28"/>
      <c r="M41" s="28"/>
      <c r="N41" s="31"/>
      <c r="O41" s="2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s="1" customFormat="1" ht="42" customHeight="1">
      <c r="A42" s="25"/>
      <c r="B42" s="25"/>
      <c r="C42" s="25" t="s">
        <v>108</v>
      </c>
      <c r="D42" s="25" t="s">
        <v>109</v>
      </c>
      <c r="E42" s="26" t="s">
        <v>27</v>
      </c>
      <c r="F42" s="30" t="s">
        <v>110</v>
      </c>
      <c r="G42" s="31">
        <v>59.3</v>
      </c>
      <c r="H42" s="28">
        <f t="shared" si="9"/>
        <v>59.3</v>
      </c>
      <c r="I42" s="31"/>
      <c r="J42" s="31"/>
      <c r="K42" s="28"/>
      <c r="L42" s="31"/>
      <c r="M42" s="28">
        <f>G42</f>
        <v>59.3</v>
      </c>
      <c r="N42" s="31"/>
      <c r="O42" s="26" t="s">
        <v>33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6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15" s="2" customFormat="1" ht="48" customHeight="1">
      <c r="A43" s="25"/>
      <c r="B43" s="25"/>
      <c r="C43" s="25" t="s">
        <v>111</v>
      </c>
      <c r="D43" s="25" t="s">
        <v>112</v>
      </c>
      <c r="E43" s="27" t="s">
        <v>20</v>
      </c>
      <c r="F43" s="30" t="s">
        <v>113</v>
      </c>
      <c r="G43" s="31">
        <v>31.9</v>
      </c>
      <c r="H43" s="32"/>
      <c r="I43" s="31"/>
      <c r="J43" s="31"/>
      <c r="K43" s="31">
        <f aca="true" t="shared" si="10" ref="K43:K48">G43</f>
        <v>31.9</v>
      </c>
      <c r="L43" s="31"/>
      <c r="M43" s="31">
        <f>G43+G44</f>
        <v>33.4</v>
      </c>
      <c r="N43" s="31"/>
      <c r="O43" s="25" t="s">
        <v>33</v>
      </c>
    </row>
    <row r="44" spans="1:15" s="2" customFormat="1" ht="48.75" customHeight="1">
      <c r="A44" s="25"/>
      <c r="B44" s="25"/>
      <c r="C44" s="25"/>
      <c r="D44" s="25" t="s">
        <v>112</v>
      </c>
      <c r="E44" s="25" t="s">
        <v>20</v>
      </c>
      <c r="F44" s="30" t="s">
        <v>114</v>
      </c>
      <c r="G44" s="31">
        <v>1.5</v>
      </c>
      <c r="H44" s="28">
        <v>0.5</v>
      </c>
      <c r="I44" s="31"/>
      <c r="J44" s="31"/>
      <c r="K44" s="31">
        <v>1</v>
      </c>
      <c r="L44" s="31"/>
      <c r="M44" s="31"/>
      <c r="N44" s="31"/>
      <c r="O44" s="25"/>
    </row>
    <row r="45" spans="1:250" s="1" customFormat="1" ht="36">
      <c r="A45" s="25"/>
      <c r="B45" s="25"/>
      <c r="C45" s="25" t="s">
        <v>115</v>
      </c>
      <c r="D45" s="25" t="s">
        <v>116</v>
      </c>
      <c r="E45" s="25" t="s">
        <v>27</v>
      </c>
      <c r="F45" s="30" t="s">
        <v>117</v>
      </c>
      <c r="G45" s="28">
        <v>17.5</v>
      </c>
      <c r="H45" s="28"/>
      <c r="I45" s="28"/>
      <c r="J45" s="28"/>
      <c r="K45" s="31">
        <f t="shared" si="10"/>
        <v>17.5</v>
      </c>
      <c r="L45" s="31"/>
      <c r="M45" s="31">
        <f>G45+G46+G47+G48</f>
        <v>35.5</v>
      </c>
      <c r="N45" s="31"/>
      <c r="O45" s="25" t="s">
        <v>33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s="1" customFormat="1" ht="36">
      <c r="A46" s="25"/>
      <c r="B46" s="25"/>
      <c r="C46" s="25"/>
      <c r="D46" s="25" t="s">
        <v>116</v>
      </c>
      <c r="E46" s="25" t="s">
        <v>27</v>
      </c>
      <c r="F46" s="30" t="s">
        <v>118</v>
      </c>
      <c r="G46" s="28">
        <v>6.2</v>
      </c>
      <c r="H46" s="28"/>
      <c r="I46" s="28"/>
      <c r="J46" s="28"/>
      <c r="K46" s="31">
        <f t="shared" si="10"/>
        <v>6.2</v>
      </c>
      <c r="L46" s="31"/>
      <c r="M46" s="31"/>
      <c r="N46" s="31"/>
      <c r="O46" s="2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s="1" customFormat="1" ht="36">
      <c r="A47" s="25"/>
      <c r="B47" s="25"/>
      <c r="C47" s="25"/>
      <c r="D47" s="25" t="s">
        <v>119</v>
      </c>
      <c r="E47" s="25" t="s">
        <v>20</v>
      </c>
      <c r="F47" s="30" t="s">
        <v>120</v>
      </c>
      <c r="G47" s="28">
        <v>3.8</v>
      </c>
      <c r="H47" s="28"/>
      <c r="I47" s="28"/>
      <c r="J47" s="28"/>
      <c r="K47" s="31">
        <f t="shared" si="10"/>
        <v>3.8</v>
      </c>
      <c r="L47" s="31"/>
      <c r="M47" s="31"/>
      <c r="N47" s="31"/>
      <c r="O47" s="2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s="1" customFormat="1" ht="36">
      <c r="A48" s="25"/>
      <c r="B48" s="25"/>
      <c r="C48" s="25"/>
      <c r="D48" s="25" t="s">
        <v>116</v>
      </c>
      <c r="E48" s="25" t="s">
        <v>77</v>
      </c>
      <c r="F48" s="30" t="s">
        <v>121</v>
      </c>
      <c r="G48" s="28">
        <v>8</v>
      </c>
      <c r="H48" s="28"/>
      <c r="I48" s="28"/>
      <c r="J48" s="28"/>
      <c r="K48" s="31">
        <f t="shared" si="10"/>
        <v>8</v>
      </c>
      <c r="L48" s="31"/>
      <c r="M48" s="31"/>
      <c r="N48" s="31"/>
      <c r="O48" s="2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s="1" customFormat="1" ht="39.75" customHeight="1">
      <c r="A49" s="25">
        <v>6</v>
      </c>
      <c r="B49" s="25" t="s">
        <v>122</v>
      </c>
      <c r="C49" s="26" t="s">
        <v>123</v>
      </c>
      <c r="D49" s="25" t="s">
        <v>124</v>
      </c>
      <c r="E49" s="25" t="s">
        <v>20</v>
      </c>
      <c r="F49" s="30" t="s">
        <v>125</v>
      </c>
      <c r="G49" s="28">
        <v>95.7</v>
      </c>
      <c r="H49" s="28">
        <f aca="true" t="shared" si="11" ref="H49:H51">G49</f>
        <v>95.7</v>
      </c>
      <c r="I49" s="31"/>
      <c r="J49" s="31"/>
      <c r="K49" s="31"/>
      <c r="L49" s="31"/>
      <c r="M49" s="31">
        <f>G49+G50+G51</f>
        <v>106.7</v>
      </c>
      <c r="N49" s="31">
        <f>M49+M52+M55+M57</f>
        <v>251.5</v>
      </c>
      <c r="O49" s="26" t="s">
        <v>22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pans="1:250" s="1" customFormat="1" ht="39" customHeight="1">
      <c r="A50" s="25"/>
      <c r="B50" s="25"/>
      <c r="C50" s="26"/>
      <c r="D50" s="29" t="s">
        <v>124</v>
      </c>
      <c r="E50" s="29" t="s">
        <v>20</v>
      </c>
      <c r="F50" s="27" t="s">
        <v>126</v>
      </c>
      <c r="G50" s="28">
        <v>6.5</v>
      </c>
      <c r="H50" s="28">
        <f t="shared" si="11"/>
        <v>6.5</v>
      </c>
      <c r="I50" s="31"/>
      <c r="J50" s="31"/>
      <c r="K50" s="31"/>
      <c r="L50" s="31"/>
      <c r="M50" s="31"/>
      <c r="N50" s="31"/>
      <c r="O50" s="2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s="1" customFormat="1" ht="36" customHeight="1">
      <c r="A51" s="25"/>
      <c r="B51" s="25"/>
      <c r="C51" s="26"/>
      <c r="D51" s="29" t="s">
        <v>124</v>
      </c>
      <c r="E51" s="29" t="s">
        <v>20</v>
      </c>
      <c r="F51" s="27" t="s">
        <v>127</v>
      </c>
      <c r="G51" s="28">
        <v>4.5</v>
      </c>
      <c r="H51" s="28">
        <f t="shared" si="11"/>
        <v>4.5</v>
      </c>
      <c r="I51" s="31"/>
      <c r="J51" s="31"/>
      <c r="K51" s="31"/>
      <c r="L51" s="31"/>
      <c r="M51" s="31"/>
      <c r="N51" s="31"/>
      <c r="O51" s="2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s="1" customFormat="1" ht="36.75" customHeight="1">
      <c r="A52" s="25"/>
      <c r="B52" s="25"/>
      <c r="C52" s="25" t="s">
        <v>128</v>
      </c>
      <c r="D52" s="29" t="s">
        <v>129</v>
      </c>
      <c r="E52" s="29" t="s">
        <v>20</v>
      </c>
      <c r="F52" s="27" t="s">
        <v>130</v>
      </c>
      <c r="G52" s="28">
        <v>45.8</v>
      </c>
      <c r="H52" s="28"/>
      <c r="I52" s="31"/>
      <c r="J52" s="31"/>
      <c r="K52" s="31">
        <f aca="true" t="shared" si="12" ref="K52:K60">G52</f>
        <v>45.8</v>
      </c>
      <c r="L52" s="31"/>
      <c r="M52" s="31">
        <f>G52+G53+G54</f>
        <v>61.8</v>
      </c>
      <c r="N52" s="31"/>
      <c r="O52" s="25" t="s">
        <v>33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250" s="1" customFormat="1" ht="37.5" customHeight="1">
      <c r="A53" s="25"/>
      <c r="B53" s="25"/>
      <c r="C53" s="25"/>
      <c r="D53" s="29" t="s">
        <v>129</v>
      </c>
      <c r="E53" s="29" t="s">
        <v>20</v>
      </c>
      <c r="F53" s="27" t="s">
        <v>131</v>
      </c>
      <c r="G53" s="28">
        <v>6.9</v>
      </c>
      <c r="H53" s="28"/>
      <c r="I53" s="31"/>
      <c r="J53" s="31"/>
      <c r="K53" s="31">
        <f t="shared" si="12"/>
        <v>6.9</v>
      </c>
      <c r="L53" s="31"/>
      <c r="M53" s="31"/>
      <c r="N53" s="31"/>
      <c r="O53" s="2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4" spans="1:250" s="1" customFormat="1" ht="49.5" customHeight="1">
      <c r="A54" s="25"/>
      <c r="B54" s="25"/>
      <c r="C54" s="25"/>
      <c r="D54" s="29" t="s">
        <v>132</v>
      </c>
      <c r="E54" s="29" t="s">
        <v>27</v>
      </c>
      <c r="F54" s="27" t="s">
        <v>133</v>
      </c>
      <c r="G54" s="28">
        <v>9.1</v>
      </c>
      <c r="H54" s="28"/>
      <c r="I54" s="31"/>
      <c r="J54" s="31"/>
      <c r="K54" s="31">
        <f t="shared" si="12"/>
        <v>9.1</v>
      </c>
      <c r="L54" s="31"/>
      <c r="M54" s="31"/>
      <c r="N54" s="31"/>
      <c r="O54" s="2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</row>
    <row r="55" spans="1:250" s="1" customFormat="1" ht="36">
      <c r="A55" s="25"/>
      <c r="B55" s="25"/>
      <c r="C55" s="26" t="s">
        <v>134</v>
      </c>
      <c r="D55" s="29" t="s">
        <v>135</v>
      </c>
      <c r="E55" s="29" t="s">
        <v>27</v>
      </c>
      <c r="F55" s="27" t="s">
        <v>136</v>
      </c>
      <c r="G55" s="28">
        <v>39.9</v>
      </c>
      <c r="H55" s="28"/>
      <c r="I55" s="31"/>
      <c r="J55" s="31"/>
      <c r="K55" s="31">
        <f t="shared" si="12"/>
        <v>39.9</v>
      </c>
      <c r="L55" s="31"/>
      <c r="M55" s="31">
        <f>G55+G56</f>
        <v>42.4</v>
      </c>
      <c r="N55" s="31"/>
      <c r="O55" s="26" t="s">
        <v>33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</row>
    <row r="56" spans="1:250" s="1" customFormat="1" ht="34.5" customHeight="1">
      <c r="A56" s="25"/>
      <c r="B56" s="25"/>
      <c r="C56" s="26"/>
      <c r="D56" s="29" t="s">
        <v>135</v>
      </c>
      <c r="E56" s="29" t="s">
        <v>27</v>
      </c>
      <c r="F56" s="27" t="s">
        <v>137</v>
      </c>
      <c r="G56" s="28">
        <v>2.5</v>
      </c>
      <c r="H56" s="28"/>
      <c r="I56" s="31"/>
      <c r="J56" s="31"/>
      <c r="K56" s="31">
        <f t="shared" si="12"/>
        <v>2.5</v>
      </c>
      <c r="L56" s="31"/>
      <c r="M56" s="31"/>
      <c r="N56" s="31"/>
      <c r="O56" s="2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</row>
    <row r="57" spans="1:250" s="1" customFormat="1" ht="36" customHeight="1">
      <c r="A57" s="25"/>
      <c r="B57" s="25"/>
      <c r="C57" s="25" t="s">
        <v>138</v>
      </c>
      <c r="D57" s="33" t="s">
        <v>139</v>
      </c>
      <c r="E57" s="29" t="s">
        <v>27</v>
      </c>
      <c r="F57" s="30" t="s">
        <v>140</v>
      </c>
      <c r="G57" s="31">
        <v>40.6</v>
      </c>
      <c r="H57" s="28"/>
      <c r="I57" s="31"/>
      <c r="J57" s="31"/>
      <c r="K57" s="31">
        <f t="shared" si="12"/>
        <v>40.6</v>
      </c>
      <c r="L57" s="31"/>
      <c r="M57" s="31">
        <f>G57</f>
        <v>40.6</v>
      </c>
      <c r="N57" s="31"/>
      <c r="O57" s="25" t="s">
        <v>33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</row>
    <row r="58" spans="1:250" s="1" customFormat="1" ht="36.75" customHeight="1">
      <c r="A58" s="34">
        <v>7</v>
      </c>
      <c r="B58" s="34" t="s">
        <v>141</v>
      </c>
      <c r="C58" s="34" t="s">
        <v>142</v>
      </c>
      <c r="D58" s="34" t="s">
        <v>143</v>
      </c>
      <c r="E58" s="34" t="s">
        <v>144</v>
      </c>
      <c r="F58" s="30" t="s">
        <v>145</v>
      </c>
      <c r="G58" s="31">
        <v>26</v>
      </c>
      <c r="H58" s="28"/>
      <c r="I58" s="31"/>
      <c r="J58" s="31"/>
      <c r="K58" s="31">
        <f t="shared" si="12"/>
        <v>26</v>
      </c>
      <c r="L58" s="31"/>
      <c r="M58" s="31">
        <f>G58+G59+G60</f>
        <v>79.3</v>
      </c>
      <c r="N58" s="31">
        <f>M58+M75+M78+M81+M61</f>
        <v>329.79999999999995</v>
      </c>
      <c r="O58" s="25" t="s">
        <v>22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</row>
    <row r="59" spans="1:250" s="1" customFormat="1" ht="36.75" customHeight="1">
      <c r="A59" s="34"/>
      <c r="B59" s="34"/>
      <c r="C59" s="34"/>
      <c r="D59" s="34" t="s">
        <v>143</v>
      </c>
      <c r="E59" s="34" t="s">
        <v>144</v>
      </c>
      <c r="F59" s="30" t="s">
        <v>146</v>
      </c>
      <c r="G59" s="31">
        <v>32.3</v>
      </c>
      <c r="H59" s="28"/>
      <c r="I59" s="31"/>
      <c r="J59" s="31"/>
      <c r="K59" s="31">
        <f t="shared" si="12"/>
        <v>32.3</v>
      </c>
      <c r="L59" s="31"/>
      <c r="M59" s="31"/>
      <c r="N59" s="31"/>
      <c r="O59" s="2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s="1" customFormat="1" ht="36.75" customHeight="1">
      <c r="A60" s="34"/>
      <c r="B60" s="34"/>
      <c r="C60" s="34"/>
      <c r="D60" s="34" t="s">
        <v>143</v>
      </c>
      <c r="E60" s="34" t="s">
        <v>144</v>
      </c>
      <c r="F60" s="30" t="s">
        <v>147</v>
      </c>
      <c r="G60" s="31">
        <v>21</v>
      </c>
      <c r="H60" s="28"/>
      <c r="I60" s="31"/>
      <c r="J60" s="31"/>
      <c r="K60" s="31">
        <f t="shared" si="12"/>
        <v>21</v>
      </c>
      <c r="L60" s="31"/>
      <c r="M60" s="31"/>
      <c r="N60" s="31"/>
      <c r="O60" s="2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</row>
    <row r="61" spans="1:250" s="1" customFormat="1" ht="51" customHeight="1">
      <c r="A61" s="34">
        <v>7</v>
      </c>
      <c r="B61" s="34" t="s">
        <v>141</v>
      </c>
      <c r="C61" s="34" t="s">
        <v>148</v>
      </c>
      <c r="D61" s="34" t="s">
        <v>149</v>
      </c>
      <c r="E61" s="34" t="s">
        <v>27</v>
      </c>
      <c r="F61" s="30" t="s">
        <v>150</v>
      </c>
      <c r="G61" s="31">
        <v>57.1</v>
      </c>
      <c r="H61" s="28">
        <f aca="true" t="shared" si="13" ref="H61:H74">G61</f>
        <v>57.1</v>
      </c>
      <c r="I61" s="31"/>
      <c r="J61" s="31"/>
      <c r="K61" s="31"/>
      <c r="L61" s="31"/>
      <c r="M61" s="31">
        <f>SUM(G61:G74)</f>
        <v>147.99999999999997</v>
      </c>
      <c r="N61" s="31"/>
      <c r="O61" s="25" t="s">
        <v>22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</row>
    <row r="62" spans="1:15" s="2" customFormat="1" ht="37.5" customHeight="1">
      <c r="A62" s="34"/>
      <c r="B62" s="34"/>
      <c r="C62" s="34"/>
      <c r="D62" s="34" t="s">
        <v>149</v>
      </c>
      <c r="E62" s="34" t="s">
        <v>27</v>
      </c>
      <c r="F62" s="30" t="s">
        <v>151</v>
      </c>
      <c r="G62" s="31">
        <v>19.7</v>
      </c>
      <c r="H62" s="28">
        <f t="shared" si="13"/>
        <v>19.7</v>
      </c>
      <c r="I62" s="31"/>
      <c r="J62" s="31"/>
      <c r="K62" s="31"/>
      <c r="L62" s="31"/>
      <c r="M62" s="31"/>
      <c r="N62" s="31"/>
      <c r="O62" s="25"/>
    </row>
    <row r="63" spans="1:15" s="2" customFormat="1" ht="36.75" customHeight="1">
      <c r="A63" s="34"/>
      <c r="B63" s="34"/>
      <c r="C63" s="34"/>
      <c r="D63" s="34" t="s">
        <v>149</v>
      </c>
      <c r="E63" s="34" t="s">
        <v>27</v>
      </c>
      <c r="F63" s="30" t="s">
        <v>152</v>
      </c>
      <c r="G63" s="31">
        <v>1.5</v>
      </c>
      <c r="H63" s="28">
        <f t="shared" si="13"/>
        <v>1.5</v>
      </c>
      <c r="I63" s="31"/>
      <c r="J63" s="31"/>
      <c r="K63" s="31"/>
      <c r="L63" s="31"/>
      <c r="M63" s="31"/>
      <c r="N63" s="31"/>
      <c r="O63" s="25"/>
    </row>
    <row r="64" spans="1:15" s="2" customFormat="1" ht="36" customHeight="1">
      <c r="A64" s="34"/>
      <c r="B64" s="34"/>
      <c r="C64" s="34"/>
      <c r="D64" s="34" t="s">
        <v>153</v>
      </c>
      <c r="E64" s="29" t="s">
        <v>20</v>
      </c>
      <c r="F64" s="30" t="s">
        <v>154</v>
      </c>
      <c r="G64" s="31">
        <v>2.8</v>
      </c>
      <c r="H64" s="28">
        <f t="shared" si="13"/>
        <v>2.8</v>
      </c>
      <c r="I64" s="31"/>
      <c r="J64" s="31"/>
      <c r="K64" s="31"/>
      <c r="L64" s="31"/>
      <c r="M64" s="31"/>
      <c r="N64" s="31"/>
      <c r="O64" s="25"/>
    </row>
    <row r="65" spans="1:15" s="2" customFormat="1" ht="36" customHeight="1">
      <c r="A65" s="34"/>
      <c r="B65" s="34"/>
      <c r="C65" s="34"/>
      <c r="D65" s="34" t="s">
        <v>153</v>
      </c>
      <c r="E65" s="29" t="s">
        <v>20</v>
      </c>
      <c r="F65" s="30" t="s">
        <v>155</v>
      </c>
      <c r="G65" s="31">
        <v>11</v>
      </c>
      <c r="H65" s="28">
        <f t="shared" si="13"/>
        <v>11</v>
      </c>
      <c r="I65" s="31"/>
      <c r="J65" s="31"/>
      <c r="K65" s="31"/>
      <c r="L65" s="31"/>
      <c r="M65" s="31"/>
      <c r="N65" s="31"/>
      <c r="O65" s="25"/>
    </row>
    <row r="66" spans="1:15" s="2" customFormat="1" ht="36" customHeight="1">
      <c r="A66" s="34"/>
      <c r="B66" s="34"/>
      <c r="C66" s="34"/>
      <c r="D66" s="34" t="s">
        <v>153</v>
      </c>
      <c r="E66" s="29" t="s">
        <v>20</v>
      </c>
      <c r="F66" s="30" t="s">
        <v>156</v>
      </c>
      <c r="G66" s="31">
        <v>7.5</v>
      </c>
      <c r="H66" s="28">
        <f t="shared" si="13"/>
        <v>7.5</v>
      </c>
      <c r="I66" s="31"/>
      <c r="J66" s="31"/>
      <c r="K66" s="31"/>
      <c r="L66" s="31"/>
      <c r="M66" s="31"/>
      <c r="N66" s="31"/>
      <c r="O66" s="25"/>
    </row>
    <row r="67" spans="1:15" s="2" customFormat="1" ht="39" customHeight="1">
      <c r="A67" s="34"/>
      <c r="B67" s="34"/>
      <c r="C67" s="34"/>
      <c r="D67" s="34" t="s">
        <v>153</v>
      </c>
      <c r="E67" s="29" t="s">
        <v>20</v>
      </c>
      <c r="F67" s="30" t="s">
        <v>157</v>
      </c>
      <c r="G67" s="31">
        <v>6</v>
      </c>
      <c r="H67" s="28">
        <f t="shared" si="13"/>
        <v>6</v>
      </c>
      <c r="I67" s="31"/>
      <c r="J67" s="31"/>
      <c r="K67" s="31"/>
      <c r="L67" s="31"/>
      <c r="M67" s="31"/>
      <c r="N67" s="31"/>
      <c r="O67" s="25"/>
    </row>
    <row r="68" spans="1:250" s="1" customFormat="1" ht="34.5" customHeight="1">
      <c r="A68" s="34"/>
      <c r="B68" s="34"/>
      <c r="C68" s="34"/>
      <c r="D68" s="29" t="s">
        <v>153</v>
      </c>
      <c r="E68" s="29" t="s">
        <v>20</v>
      </c>
      <c r="F68" s="30" t="s">
        <v>158</v>
      </c>
      <c r="G68" s="31">
        <v>4.4</v>
      </c>
      <c r="H68" s="28">
        <f t="shared" si="13"/>
        <v>4.4</v>
      </c>
      <c r="I68" s="31"/>
      <c r="J68" s="31"/>
      <c r="K68" s="31"/>
      <c r="L68" s="31"/>
      <c r="M68" s="31"/>
      <c r="N68" s="31"/>
      <c r="O68" s="2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  <row r="69" spans="1:250" s="1" customFormat="1" ht="36" customHeight="1">
      <c r="A69" s="34"/>
      <c r="B69" s="34"/>
      <c r="C69" s="34"/>
      <c r="D69" s="29" t="s">
        <v>153</v>
      </c>
      <c r="E69" s="29" t="s">
        <v>20</v>
      </c>
      <c r="F69" s="30" t="s">
        <v>159</v>
      </c>
      <c r="G69" s="31">
        <v>1.6</v>
      </c>
      <c r="H69" s="28">
        <f t="shared" si="13"/>
        <v>1.6</v>
      </c>
      <c r="I69" s="31"/>
      <c r="J69" s="31"/>
      <c r="K69" s="31"/>
      <c r="L69" s="31"/>
      <c r="M69" s="31"/>
      <c r="N69" s="31"/>
      <c r="O69" s="2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</row>
    <row r="70" spans="1:250" s="1" customFormat="1" ht="36">
      <c r="A70" s="34"/>
      <c r="B70" s="34"/>
      <c r="C70" s="34"/>
      <c r="D70" s="29" t="s">
        <v>153</v>
      </c>
      <c r="E70" s="29" t="s">
        <v>20</v>
      </c>
      <c r="F70" s="30" t="s">
        <v>160</v>
      </c>
      <c r="G70" s="31">
        <v>6.3</v>
      </c>
      <c r="H70" s="28">
        <f t="shared" si="13"/>
        <v>6.3</v>
      </c>
      <c r="I70" s="31"/>
      <c r="J70" s="31"/>
      <c r="K70" s="31"/>
      <c r="L70" s="31"/>
      <c r="M70" s="31"/>
      <c r="N70" s="31"/>
      <c r="O70" s="2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</row>
    <row r="71" spans="1:250" s="1" customFormat="1" ht="37.5" customHeight="1">
      <c r="A71" s="34"/>
      <c r="B71" s="34"/>
      <c r="C71" s="34"/>
      <c r="D71" s="34" t="s">
        <v>153</v>
      </c>
      <c r="E71" s="26" t="s">
        <v>20</v>
      </c>
      <c r="F71" s="30" t="s">
        <v>161</v>
      </c>
      <c r="G71" s="31">
        <v>19.5</v>
      </c>
      <c r="H71" s="28">
        <f t="shared" si="13"/>
        <v>19.5</v>
      </c>
      <c r="I71" s="28"/>
      <c r="J71" s="31"/>
      <c r="K71" s="31"/>
      <c r="L71" s="31"/>
      <c r="M71" s="31"/>
      <c r="N71" s="31"/>
      <c r="O71" s="2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</row>
    <row r="72" spans="1:250" s="1" customFormat="1" ht="36" customHeight="1">
      <c r="A72" s="34"/>
      <c r="B72" s="34"/>
      <c r="C72" s="34"/>
      <c r="D72" s="34" t="s">
        <v>153</v>
      </c>
      <c r="E72" s="26" t="s">
        <v>20</v>
      </c>
      <c r="F72" s="30" t="s">
        <v>162</v>
      </c>
      <c r="G72" s="31">
        <v>3.4</v>
      </c>
      <c r="H72" s="28">
        <f t="shared" si="13"/>
        <v>3.4</v>
      </c>
      <c r="I72" s="28"/>
      <c r="J72" s="31"/>
      <c r="K72" s="31"/>
      <c r="L72" s="31"/>
      <c r="M72" s="31"/>
      <c r="N72" s="31"/>
      <c r="O72" s="2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</row>
    <row r="73" spans="1:250" s="2" customFormat="1" ht="36">
      <c r="A73" s="37">
        <v>7</v>
      </c>
      <c r="B73" s="37" t="s">
        <v>141</v>
      </c>
      <c r="C73" s="37" t="s">
        <v>148</v>
      </c>
      <c r="D73" s="34" t="s">
        <v>149</v>
      </c>
      <c r="E73" s="26" t="s">
        <v>20</v>
      </c>
      <c r="F73" s="30" t="s">
        <v>163</v>
      </c>
      <c r="G73" s="31">
        <v>2.7</v>
      </c>
      <c r="H73" s="28">
        <f t="shared" si="13"/>
        <v>2.7</v>
      </c>
      <c r="I73" s="28"/>
      <c r="J73" s="31"/>
      <c r="K73" s="31"/>
      <c r="L73" s="31"/>
      <c r="M73" s="31"/>
      <c r="N73" s="31"/>
      <c r="O73" s="45"/>
      <c r="IK73" s="1"/>
      <c r="IL73" s="1"/>
      <c r="IM73" s="1"/>
      <c r="IN73" s="1"/>
      <c r="IO73" s="1"/>
      <c r="IP73" s="1"/>
    </row>
    <row r="74" spans="1:250" s="1" customFormat="1" ht="36">
      <c r="A74" s="38"/>
      <c r="B74" s="38"/>
      <c r="C74" s="39"/>
      <c r="D74" s="29" t="s">
        <v>153</v>
      </c>
      <c r="E74" s="29" t="s">
        <v>20</v>
      </c>
      <c r="F74" s="30" t="s">
        <v>164</v>
      </c>
      <c r="G74" s="31">
        <v>4.5</v>
      </c>
      <c r="H74" s="28">
        <f t="shared" si="13"/>
        <v>4.5</v>
      </c>
      <c r="I74" s="31"/>
      <c r="J74" s="31"/>
      <c r="K74" s="31"/>
      <c r="L74" s="31"/>
      <c r="M74" s="31"/>
      <c r="N74" s="31"/>
      <c r="O74" s="2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</row>
    <row r="75" spans="1:250" s="1" customFormat="1" ht="36">
      <c r="A75" s="38"/>
      <c r="B75" s="38"/>
      <c r="C75" s="25" t="s">
        <v>165</v>
      </c>
      <c r="D75" s="29" t="s">
        <v>166</v>
      </c>
      <c r="E75" s="26" t="s">
        <v>27</v>
      </c>
      <c r="F75" s="27" t="s">
        <v>167</v>
      </c>
      <c r="G75" s="28">
        <v>22</v>
      </c>
      <c r="H75" s="28"/>
      <c r="I75" s="28"/>
      <c r="J75" s="28"/>
      <c r="K75" s="31">
        <f aca="true" t="shared" si="14" ref="K75:K80">G75</f>
        <v>22</v>
      </c>
      <c r="L75" s="31"/>
      <c r="M75" s="31">
        <f>G75+G76+G77</f>
        <v>29</v>
      </c>
      <c r="N75" s="31"/>
      <c r="O75" s="25" t="s">
        <v>33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</row>
    <row r="76" spans="1:250" s="1" customFormat="1" ht="24">
      <c r="A76" s="38"/>
      <c r="B76" s="38"/>
      <c r="C76" s="25"/>
      <c r="D76" s="34" t="s">
        <v>168</v>
      </c>
      <c r="E76" s="26" t="s">
        <v>20</v>
      </c>
      <c r="F76" s="27" t="s">
        <v>169</v>
      </c>
      <c r="G76" s="28">
        <v>3.5</v>
      </c>
      <c r="H76" s="28"/>
      <c r="I76" s="28"/>
      <c r="J76" s="28"/>
      <c r="K76" s="31">
        <f t="shared" si="14"/>
        <v>3.5</v>
      </c>
      <c r="L76" s="31"/>
      <c r="M76" s="31"/>
      <c r="N76" s="31"/>
      <c r="O76" s="2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</row>
    <row r="77" spans="1:250" s="1" customFormat="1" ht="24">
      <c r="A77" s="38"/>
      <c r="B77" s="38"/>
      <c r="C77" s="25"/>
      <c r="D77" s="34" t="s">
        <v>168</v>
      </c>
      <c r="E77" s="26" t="s">
        <v>20</v>
      </c>
      <c r="F77" s="27" t="s">
        <v>170</v>
      </c>
      <c r="G77" s="28">
        <v>3.5</v>
      </c>
      <c r="H77" s="28"/>
      <c r="I77" s="28"/>
      <c r="J77" s="28"/>
      <c r="K77" s="31">
        <f t="shared" si="14"/>
        <v>3.5</v>
      </c>
      <c r="L77" s="31"/>
      <c r="M77" s="31"/>
      <c r="N77" s="31"/>
      <c r="O77" s="2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</row>
    <row r="78" spans="1:250" s="1" customFormat="1" ht="36">
      <c r="A78" s="38"/>
      <c r="B78" s="38"/>
      <c r="C78" s="34" t="s">
        <v>171</v>
      </c>
      <c r="D78" s="29" t="s">
        <v>172</v>
      </c>
      <c r="E78" s="29" t="s">
        <v>20</v>
      </c>
      <c r="F78" s="30" t="s">
        <v>173</v>
      </c>
      <c r="G78" s="31">
        <v>28.2</v>
      </c>
      <c r="H78" s="28"/>
      <c r="I78" s="31"/>
      <c r="J78" s="31"/>
      <c r="K78" s="31">
        <f t="shared" si="14"/>
        <v>28.2</v>
      </c>
      <c r="L78" s="31"/>
      <c r="M78" s="31">
        <f>G78+G79+G80</f>
        <v>41.900000000000006</v>
      </c>
      <c r="N78" s="31"/>
      <c r="O78" s="25" t="s">
        <v>33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</row>
    <row r="79" spans="1:250" s="1" customFormat="1" ht="36">
      <c r="A79" s="38"/>
      <c r="B79" s="38"/>
      <c r="C79" s="34"/>
      <c r="D79" s="34" t="s">
        <v>174</v>
      </c>
      <c r="E79" s="29" t="s">
        <v>20</v>
      </c>
      <c r="F79" s="30" t="s">
        <v>175</v>
      </c>
      <c r="G79" s="31">
        <v>4.4</v>
      </c>
      <c r="H79" s="28"/>
      <c r="I79" s="31"/>
      <c r="J79" s="31"/>
      <c r="K79" s="31">
        <f t="shared" si="14"/>
        <v>4.4</v>
      </c>
      <c r="L79" s="31"/>
      <c r="M79" s="31"/>
      <c r="N79" s="31"/>
      <c r="O79" s="2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</row>
    <row r="80" spans="1:250" s="1" customFormat="1" ht="36">
      <c r="A80" s="38"/>
      <c r="B80" s="38"/>
      <c r="C80" s="34"/>
      <c r="D80" s="29" t="s">
        <v>176</v>
      </c>
      <c r="E80" s="26" t="s">
        <v>27</v>
      </c>
      <c r="F80" s="30" t="s">
        <v>177</v>
      </c>
      <c r="G80" s="31">
        <v>9.3</v>
      </c>
      <c r="H80" s="28"/>
      <c r="I80" s="31"/>
      <c r="J80" s="31"/>
      <c r="K80" s="31">
        <f t="shared" si="14"/>
        <v>9.3</v>
      </c>
      <c r="L80" s="31"/>
      <c r="M80" s="31"/>
      <c r="N80" s="31"/>
      <c r="O80" s="2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</row>
    <row r="81" spans="1:250" s="1" customFormat="1" ht="37.5" customHeight="1">
      <c r="A81" s="39"/>
      <c r="B81" s="39"/>
      <c r="C81" s="34" t="s">
        <v>178</v>
      </c>
      <c r="D81" s="34" t="s">
        <v>179</v>
      </c>
      <c r="E81" s="29" t="s">
        <v>20</v>
      </c>
      <c r="F81" s="30" t="s">
        <v>180</v>
      </c>
      <c r="G81" s="31">
        <v>31.6</v>
      </c>
      <c r="H81" s="28"/>
      <c r="I81" s="31">
        <v>31.6</v>
      </c>
      <c r="J81" s="31"/>
      <c r="K81" s="31"/>
      <c r="L81" s="31"/>
      <c r="M81" s="31">
        <f>G81</f>
        <v>31.6</v>
      </c>
      <c r="N81" s="31"/>
      <c r="O81" s="25" t="s">
        <v>33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</row>
    <row r="82" spans="1:15" s="2" customFormat="1" ht="36">
      <c r="A82" s="37">
        <v>8</v>
      </c>
      <c r="B82" s="37" t="s">
        <v>181</v>
      </c>
      <c r="C82" s="34" t="s">
        <v>182</v>
      </c>
      <c r="D82" s="34" t="s">
        <v>183</v>
      </c>
      <c r="E82" s="26" t="s">
        <v>27</v>
      </c>
      <c r="F82" s="30" t="s">
        <v>184</v>
      </c>
      <c r="G82" s="31">
        <v>11.9</v>
      </c>
      <c r="H82" s="28">
        <f aca="true" t="shared" si="15" ref="H82:H86">G82</f>
        <v>11.9</v>
      </c>
      <c r="I82" s="31"/>
      <c r="J82" s="31"/>
      <c r="K82" s="31"/>
      <c r="L82" s="31"/>
      <c r="M82" s="31">
        <f>G82+G83</f>
        <v>66.3</v>
      </c>
      <c r="N82" s="31">
        <f>M82+M84+M86+M92+M97+M95</f>
        <v>300.8</v>
      </c>
      <c r="O82" s="25" t="s">
        <v>22</v>
      </c>
    </row>
    <row r="83" spans="1:15" s="2" customFormat="1" ht="45.75" customHeight="1">
      <c r="A83" s="38"/>
      <c r="B83" s="38"/>
      <c r="C83" s="34"/>
      <c r="D83" s="34" t="s">
        <v>185</v>
      </c>
      <c r="E83" s="34" t="s">
        <v>20</v>
      </c>
      <c r="F83" s="30" t="s">
        <v>186</v>
      </c>
      <c r="G83" s="31">
        <v>54.4</v>
      </c>
      <c r="H83" s="28">
        <f t="shared" si="15"/>
        <v>54.4</v>
      </c>
      <c r="I83" s="31"/>
      <c r="J83" s="31"/>
      <c r="K83" s="31"/>
      <c r="L83" s="31"/>
      <c r="M83" s="31"/>
      <c r="N83" s="31"/>
      <c r="O83" s="25"/>
    </row>
    <row r="84" spans="1:15" s="2" customFormat="1" ht="33.75" customHeight="1">
      <c r="A84" s="38"/>
      <c r="B84" s="38"/>
      <c r="C84" s="34" t="s">
        <v>187</v>
      </c>
      <c r="D84" s="34" t="s">
        <v>188</v>
      </c>
      <c r="E84" s="34" t="s">
        <v>27</v>
      </c>
      <c r="F84" s="30" t="s">
        <v>189</v>
      </c>
      <c r="G84" s="31">
        <v>14.1</v>
      </c>
      <c r="H84" s="28">
        <f t="shared" si="15"/>
        <v>14.1</v>
      </c>
      <c r="I84" s="31"/>
      <c r="J84" s="31"/>
      <c r="K84" s="31"/>
      <c r="L84" s="31"/>
      <c r="M84" s="31">
        <f>G84+G85</f>
        <v>33.3</v>
      </c>
      <c r="N84" s="31"/>
      <c r="O84" s="25" t="s">
        <v>33</v>
      </c>
    </row>
    <row r="85" spans="1:15" s="2" customFormat="1" ht="33.75" customHeight="1">
      <c r="A85" s="39"/>
      <c r="B85" s="39"/>
      <c r="C85" s="34"/>
      <c r="D85" s="34" t="s">
        <v>188</v>
      </c>
      <c r="E85" s="34" t="s">
        <v>27</v>
      </c>
      <c r="F85" s="30" t="s">
        <v>190</v>
      </c>
      <c r="G85" s="31">
        <v>19.2</v>
      </c>
      <c r="H85" s="28">
        <f t="shared" si="15"/>
        <v>19.2</v>
      </c>
      <c r="I85" s="31"/>
      <c r="J85" s="31"/>
      <c r="K85" s="31"/>
      <c r="L85" s="31"/>
      <c r="M85" s="31"/>
      <c r="N85" s="31"/>
      <c r="O85" s="25"/>
    </row>
    <row r="86" spans="1:250" s="1" customFormat="1" ht="24">
      <c r="A86" s="37">
        <v>8</v>
      </c>
      <c r="B86" s="37" t="s">
        <v>181</v>
      </c>
      <c r="C86" s="34" t="s">
        <v>191</v>
      </c>
      <c r="D86" s="34" t="s">
        <v>192</v>
      </c>
      <c r="E86" s="34" t="s">
        <v>20</v>
      </c>
      <c r="F86" s="30" t="s">
        <v>193</v>
      </c>
      <c r="G86" s="31">
        <v>16.3</v>
      </c>
      <c r="H86" s="28">
        <f t="shared" si="15"/>
        <v>16.3</v>
      </c>
      <c r="I86" s="31"/>
      <c r="J86" s="31"/>
      <c r="K86" s="31"/>
      <c r="L86" s="31"/>
      <c r="M86" s="31">
        <f>G86+G87+G88+G89+G90+G91</f>
        <v>56.69999999999999</v>
      </c>
      <c r="N86" s="31"/>
      <c r="O86" s="25" t="s">
        <v>33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</row>
    <row r="87" spans="1:250" s="1" customFormat="1" ht="24">
      <c r="A87" s="38"/>
      <c r="B87" s="38"/>
      <c r="C87" s="34"/>
      <c r="D87" s="34" t="s">
        <v>192</v>
      </c>
      <c r="E87" s="34" t="s">
        <v>20</v>
      </c>
      <c r="F87" s="30" t="s">
        <v>194</v>
      </c>
      <c r="G87" s="31">
        <v>4.6</v>
      </c>
      <c r="H87" s="28"/>
      <c r="I87" s="31"/>
      <c r="J87" s="31"/>
      <c r="K87" s="31">
        <f aca="true" t="shared" si="16" ref="K87:K91">G87</f>
        <v>4.6</v>
      </c>
      <c r="L87" s="31"/>
      <c r="M87" s="31"/>
      <c r="N87" s="31"/>
      <c r="O87" s="2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</row>
    <row r="88" spans="1:250" s="1" customFormat="1" ht="24">
      <c r="A88" s="38"/>
      <c r="B88" s="38"/>
      <c r="C88" s="34"/>
      <c r="D88" s="34" t="s">
        <v>192</v>
      </c>
      <c r="E88" s="34" t="s">
        <v>20</v>
      </c>
      <c r="F88" s="30" t="s">
        <v>195</v>
      </c>
      <c r="G88" s="31">
        <v>4.2</v>
      </c>
      <c r="H88" s="28"/>
      <c r="I88" s="31"/>
      <c r="J88" s="31"/>
      <c r="K88" s="31">
        <f t="shared" si="16"/>
        <v>4.2</v>
      </c>
      <c r="L88" s="31"/>
      <c r="M88" s="31"/>
      <c r="N88" s="31"/>
      <c r="O88" s="2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</row>
    <row r="89" spans="1:250" s="1" customFormat="1" ht="24">
      <c r="A89" s="38"/>
      <c r="B89" s="38"/>
      <c r="C89" s="34"/>
      <c r="D89" s="34" t="s">
        <v>192</v>
      </c>
      <c r="E89" s="34" t="s">
        <v>20</v>
      </c>
      <c r="F89" s="30" t="s">
        <v>196</v>
      </c>
      <c r="G89" s="31">
        <v>15</v>
      </c>
      <c r="H89" s="28"/>
      <c r="I89" s="31"/>
      <c r="J89" s="31"/>
      <c r="K89" s="31">
        <f t="shared" si="16"/>
        <v>15</v>
      </c>
      <c r="L89" s="31"/>
      <c r="M89" s="31"/>
      <c r="N89" s="31"/>
      <c r="O89" s="25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</row>
    <row r="90" spans="1:250" s="1" customFormat="1" ht="24">
      <c r="A90" s="38"/>
      <c r="B90" s="38"/>
      <c r="C90" s="34"/>
      <c r="D90" s="34" t="s">
        <v>192</v>
      </c>
      <c r="E90" s="34" t="s">
        <v>20</v>
      </c>
      <c r="F90" s="30" t="s">
        <v>197</v>
      </c>
      <c r="G90" s="31">
        <v>3.3</v>
      </c>
      <c r="H90" s="28"/>
      <c r="I90" s="31"/>
      <c r="J90" s="31"/>
      <c r="K90" s="31">
        <f t="shared" si="16"/>
        <v>3.3</v>
      </c>
      <c r="L90" s="31"/>
      <c r="M90" s="31"/>
      <c r="N90" s="31"/>
      <c r="O90" s="2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</row>
    <row r="91" spans="1:250" s="1" customFormat="1" ht="48">
      <c r="A91" s="38"/>
      <c r="B91" s="38"/>
      <c r="C91" s="34"/>
      <c r="D91" s="34" t="s">
        <v>192</v>
      </c>
      <c r="E91" s="34" t="s">
        <v>20</v>
      </c>
      <c r="F91" s="30" t="s">
        <v>198</v>
      </c>
      <c r="G91" s="31">
        <v>13.3</v>
      </c>
      <c r="H91" s="28"/>
      <c r="I91" s="31"/>
      <c r="J91" s="31"/>
      <c r="K91" s="31">
        <f t="shared" si="16"/>
        <v>13.3</v>
      </c>
      <c r="L91" s="31"/>
      <c r="M91" s="31"/>
      <c r="N91" s="31"/>
      <c r="O91" s="2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</row>
    <row r="92" spans="1:250" s="1" customFormat="1" ht="39" customHeight="1">
      <c r="A92" s="38"/>
      <c r="B92" s="38"/>
      <c r="C92" s="34" t="s">
        <v>199</v>
      </c>
      <c r="D92" s="34" t="s">
        <v>200</v>
      </c>
      <c r="E92" s="34" t="s">
        <v>20</v>
      </c>
      <c r="F92" s="30" t="s">
        <v>201</v>
      </c>
      <c r="G92" s="31">
        <v>36.5</v>
      </c>
      <c r="H92" s="28">
        <f aca="true" t="shared" si="17" ref="H92:H94">G92</f>
        <v>36.5</v>
      </c>
      <c r="I92" s="31"/>
      <c r="J92" s="31"/>
      <c r="K92" s="31"/>
      <c r="L92" s="31"/>
      <c r="M92" s="31">
        <f>G92+G93+G94</f>
        <v>79.2</v>
      </c>
      <c r="N92" s="31"/>
      <c r="O92" s="25" t="s">
        <v>33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</row>
    <row r="93" spans="1:250" s="1" customFormat="1" ht="49.5" customHeight="1">
      <c r="A93" s="38"/>
      <c r="B93" s="38"/>
      <c r="C93" s="34"/>
      <c r="D93" s="34" t="s">
        <v>202</v>
      </c>
      <c r="E93" s="34" t="s">
        <v>27</v>
      </c>
      <c r="F93" s="30" t="s">
        <v>203</v>
      </c>
      <c r="G93" s="31">
        <v>33.7</v>
      </c>
      <c r="H93" s="28">
        <f t="shared" si="17"/>
        <v>33.7</v>
      </c>
      <c r="I93" s="31"/>
      <c r="J93" s="31"/>
      <c r="K93" s="31"/>
      <c r="L93" s="31"/>
      <c r="M93" s="31"/>
      <c r="N93" s="31"/>
      <c r="O93" s="2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</row>
    <row r="94" spans="1:250" s="1" customFormat="1" ht="48" customHeight="1">
      <c r="A94" s="38"/>
      <c r="B94" s="38"/>
      <c r="C94" s="34"/>
      <c r="D94" s="34" t="s">
        <v>200</v>
      </c>
      <c r="E94" s="34" t="s">
        <v>20</v>
      </c>
      <c r="F94" s="30" t="s">
        <v>204</v>
      </c>
      <c r="G94" s="31">
        <v>9</v>
      </c>
      <c r="H94" s="28">
        <f t="shared" si="17"/>
        <v>9</v>
      </c>
      <c r="I94" s="31"/>
      <c r="J94" s="31"/>
      <c r="K94" s="31"/>
      <c r="L94" s="31"/>
      <c r="M94" s="31"/>
      <c r="N94" s="31"/>
      <c r="O94" s="2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</row>
    <row r="95" spans="1:250" s="1" customFormat="1" ht="39" customHeight="1">
      <c r="A95" s="38"/>
      <c r="B95" s="38"/>
      <c r="C95" s="34" t="s">
        <v>205</v>
      </c>
      <c r="D95" s="34" t="s">
        <v>206</v>
      </c>
      <c r="E95" s="34" t="s">
        <v>20</v>
      </c>
      <c r="F95" s="30" t="s">
        <v>207</v>
      </c>
      <c r="G95" s="31">
        <v>28.8</v>
      </c>
      <c r="H95" s="28"/>
      <c r="I95" s="31"/>
      <c r="J95" s="31"/>
      <c r="K95" s="31">
        <f aca="true" t="shared" si="18" ref="K95:K97">G95</f>
        <v>28.8</v>
      </c>
      <c r="L95" s="31"/>
      <c r="M95" s="31">
        <f>G95+G96</f>
        <v>37.8</v>
      </c>
      <c r="N95" s="31"/>
      <c r="O95" s="25" t="s">
        <v>33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</row>
    <row r="96" spans="1:250" s="1" customFormat="1" ht="30" customHeight="1">
      <c r="A96" s="38"/>
      <c r="B96" s="38"/>
      <c r="C96" s="34"/>
      <c r="D96" s="34" t="s">
        <v>208</v>
      </c>
      <c r="E96" s="34" t="s">
        <v>20</v>
      </c>
      <c r="F96" s="30" t="s">
        <v>209</v>
      </c>
      <c r="G96" s="31">
        <v>9</v>
      </c>
      <c r="H96" s="28"/>
      <c r="I96" s="31"/>
      <c r="J96" s="31"/>
      <c r="K96" s="31">
        <f t="shared" si="18"/>
        <v>9</v>
      </c>
      <c r="L96" s="31"/>
      <c r="M96" s="31"/>
      <c r="N96" s="31"/>
      <c r="O96" s="2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</row>
    <row r="97" spans="1:250" s="1" customFormat="1" ht="36">
      <c r="A97" s="39"/>
      <c r="B97" s="39"/>
      <c r="C97" s="34" t="s">
        <v>210</v>
      </c>
      <c r="D97" s="29" t="s">
        <v>211</v>
      </c>
      <c r="E97" s="26" t="s">
        <v>27</v>
      </c>
      <c r="F97" s="30" t="s">
        <v>212</v>
      </c>
      <c r="G97" s="31">
        <v>27.5</v>
      </c>
      <c r="H97" s="28"/>
      <c r="I97" s="31"/>
      <c r="J97" s="31"/>
      <c r="K97" s="31">
        <f t="shared" si="18"/>
        <v>27.5</v>
      </c>
      <c r="L97" s="31"/>
      <c r="M97" s="31">
        <f>G97</f>
        <v>27.5</v>
      </c>
      <c r="N97" s="31"/>
      <c r="O97" s="25" t="s">
        <v>33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</row>
    <row r="98" spans="1:15" s="2" customFormat="1" ht="72">
      <c r="A98" s="40">
        <v>9</v>
      </c>
      <c r="B98" s="40" t="s">
        <v>213</v>
      </c>
      <c r="C98" s="25" t="s">
        <v>214</v>
      </c>
      <c r="D98" s="29" t="s">
        <v>215</v>
      </c>
      <c r="E98" s="29" t="s">
        <v>20</v>
      </c>
      <c r="F98" s="27" t="s">
        <v>216</v>
      </c>
      <c r="G98" s="28">
        <v>61.3</v>
      </c>
      <c r="H98" s="28">
        <f aca="true" t="shared" si="19" ref="H98:H102">G98</f>
        <v>61.3</v>
      </c>
      <c r="I98" s="28"/>
      <c r="J98" s="28"/>
      <c r="K98" s="28"/>
      <c r="L98" s="31"/>
      <c r="M98" s="31">
        <f>G98+G99+G100+G102+G101</f>
        <v>115.6</v>
      </c>
      <c r="N98" s="31">
        <f>M98+M103+M104+M107+M111</f>
        <v>264.2</v>
      </c>
      <c r="O98" s="25" t="s">
        <v>22</v>
      </c>
    </row>
    <row r="99" spans="1:15" s="2" customFormat="1" ht="84">
      <c r="A99" s="41"/>
      <c r="B99" s="41"/>
      <c r="C99" s="25"/>
      <c r="D99" s="29" t="s">
        <v>215</v>
      </c>
      <c r="E99" s="29" t="s">
        <v>20</v>
      </c>
      <c r="F99" s="27" t="s">
        <v>217</v>
      </c>
      <c r="G99" s="28">
        <v>27.1</v>
      </c>
      <c r="H99" s="28">
        <f t="shared" si="19"/>
        <v>27.1</v>
      </c>
      <c r="I99" s="28"/>
      <c r="J99" s="28"/>
      <c r="K99" s="28"/>
      <c r="L99" s="31"/>
      <c r="M99" s="31"/>
      <c r="N99" s="31"/>
      <c r="O99" s="25"/>
    </row>
    <row r="100" spans="1:15" s="2" customFormat="1" ht="33" customHeight="1">
      <c r="A100" s="41"/>
      <c r="B100" s="41"/>
      <c r="C100" s="25"/>
      <c r="D100" s="29" t="s">
        <v>215</v>
      </c>
      <c r="E100" s="29" t="s">
        <v>20</v>
      </c>
      <c r="F100" s="27" t="s">
        <v>218</v>
      </c>
      <c r="G100" s="28">
        <v>1.8</v>
      </c>
      <c r="H100" s="28">
        <f t="shared" si="19"/>
        <v>1.8</v>
      </c>
      <c r="I100" s="28"/>
      <c r="J100" s="28"/>
      <c r="K100" s="28"/>
      <c r="L100" s="31"/>
      <c r="M100" s="31"/>
      <c r="N100" s="31"/>
      <c r="O100" s="25"/>
    </row>
    <row r="101" spans="1:15" s="2" customFormat="1" ht="34.5" customHeight="1">
      <c r="A101" s="41"/>
      <c r="B101" s="41"/>
      <c r="C101" s="25"/>
      <c r="D101" s="29" t="s">
        <v>215</v>
      </c>
      <c r="E101" s="29" t="s">
        <v>20</v>
      </c>
      <c r="F101" s="27" t="s">
        <v>219</v>
      </c>
      <c r="G101" s="28">
        <v>24.9</v>
      </c>
      <c r="H101" s="28">
        <f t="shared" si="19"/>
        <v>24.9</v>
      </c>
      <c r="I101" s="28"/>
      <c r="J101" s="28"/>
      <c r="K101" s="28"/>
      <c r="L101" s="31"/>
      <c r="M101" s="31"/>
      <c r="N101" s="31"/>
      <c r="O101" s="25"/>
    </row>
    <row r="102" spans="1:15" s="2" customFormat="1" ht="24">
      <c r="A102" s="41"/>
      <c r="B102" s="41"/>
      <c r="C102" s="25"/>
      <c r="D102" s="29" t="s">
        <v>215</v>
      </c>
      <c r="E102" s="29" t="s">
        <v>20</v>
      </c>
      <c r="F102" s="27" t="s">
        <v>220</v>
      </c>
      <c r="G102" s="28">
        <v>0.5</v>
      </c>
      <c r="H102" s="28">
        <f t="shared" si="19"/>
        <v>0.5</v>
      </c>
      <c r="I102" s="28"/>
      <c r="J102" s="28"/>
      <c r="K102" s="28"/>
      <c r="L102" s="31"/>
      <c r="M102" s="31"/>
      <c r="N102" s="31"/>
      <c r="O102" s="25"/>
    </row>
    <row r="103" spans="1:15" s="2" customFormat="1" ht="34.5" customHeight="1">
      <c r="A103" s="41"/>
      <c r="B103" s="41"/>
      <c r="C103" s="26" t="s">
        <v>221</v>
      </c>
      <c r="D103" s="29" t="s">
        <v>222</v>
      </c>
      <c r="E103" s="26" t="s">
        <v>27</v>
      </c>
      <c r="F103" s="27" t="s">
        <v>223</v>
      </c>
      <c r="G103" s="28">
        <v>21.5</v>
      </c>
      <c r="H103" s="28"/>
      <c r="I103" s="28">
        <v>21.5</v>
      </c>
      <c r="J103" s="28"/>
      <c r="K103" s="28"/>
      <c r="L103" s="31"/>
      <c r="M103" s="31">
        <f>G103</f>
        <v>21.5</v>
      </c>
      <c r="N103" s="31"/>
      <c r="O103" s="26" t="s">
        <v>22</v>
      </c>
    </row>
    <row r="104" spans="1:15" s="2" customFormat="1" ht="36" customHeight="1">
      <c r="A104" s="41"/>
      <c r="B104" s="41"/>
      <c r="C104" s="26" t="s">
        <v>224</v>
      </c>
      <c r="D104" s="29" t="s">
        <v>225</v>
      </c>
      <c r="E104" s="29" t="s">
        <v>20</v>
      </c>
      <c r="F104" s="27" t="s">
        <v>226</v>
      </c>
      <c r="G104" s="28">
        <v>46.9</v>
      </c>
      <c r="H104" s="28"/>
      <c r="I104" s="28"/>
      <c r="J104" s="28"/>
      <c r="K104" s="31">
        <f aca="true" t="shared" si="20" ref="K104:K110">G104</f>
        <v>46.9</v>
      </c>
      <c r="L104" s="28"/>
      <c r="M104" s="28">
        <f>G104+G105+G106</f>
        <v>49.1</v>
      </c>
      <c r="N104" s="31"/>
      <c r="O104" s="26" t="s">
        <v>33</v>
      </c>
    </row>
    <row r="105" spans="1:15" s="2" customFormat="1" ht="24">
      <c r="A105" s="41"/>
      <c r="B105" s="41"/>
      <c r="C105" s="26"/>
      <c r="D105" s="29" t="s">
        <v>225</v>
      </c>
      <c r="E105" s="29" t="s">
        <v>20</v>
      </c>
      <c r="F105" s="27" t="s">
        <v>227</v>
      </c>
      <c r="G105" s="28">
        <v>1.6</v>
      </c>
      <c r="H105" s="28"/>
      <c r="I105" s="28"/>
      <c r="J105" s="28"/>
      <c r="K105" s="31">
        <f t="shared" si="20"/>
        <v>1.6</v>
      </c>
      <c r="L105" s="28"/>
      <c r="M105" s="28"/>
      <c r="N105" s="31"/>
      <c r="O105" s="26"/>
    </row>
    <row r="106" spans="1:15" s="2" customFormat="1" ht="24">
      <c r="A106" s="41"/>
      <c r="B106" s="41"/>
      <c r="C106" s="26"/>
      <c r="D106" s="29" t="s">
        <v>225</v>
      </c>
      <c r="E106" s="29" t="s">
        <v>20</v>
      </c>
      <c r="F106" s="27" t="s">
        <v>228</v>
      </c>
      <c r="G106" s="28">
        <v>0.6</v>
      </c>
      <c r="H106" s="28"/>
      <c r="I106" s="28"/>
      <c r="J106" s="28"/>
      <c r="K106" s="31">
        <f t="shared" si="20"/>
        <v>0.6</v>
      </c>
      <c r="L106" s="28"/>
      <c r="M106" s="28"/>
      <c r="N106" s="31"/>
      <c r="O106" s="26"/>
    </row>
    <row r="107" spans="1:15" s="2" customFormat="1" ht="36" customHeight="1">
      <c r="A107" s="41"/>
      <c r="B107" s="41"/>
      <c r="C107" s="40" t="s">
        <v>229</v>
      </c>
      <c r="D107" s="29" t="s">
        <v>230</v>
      </c>
      <c r="E107" s="29" t="s">
        <v>20</v>
      </c>
      <c r="F107" s="27" t="s">
        <v>231</v>
      </c>
      <c r="G107" s="28">
        <v>9.9</v>
      </c>
      <c r="H107" s="28"/>
      <c r="I107" s="28"/>
      <c r="J107" s="28"/>
      <c r="K107" s="31">
        <f t="shared" si="20"/>
        <v>9.9</v>
      </c>
      <c r="L107" s="31"/>
      <c r="M107" s="46">
        <f>G107+G108+G110+G109</f>
        <v>53</v>
      </c>
      <c r="N107" s="31"/>
      <c r="O107" s="26" t="s">
        <v>232</v>
      </c>
    </row>
    <row r="108" spans="1:15" s="2" customFormat="1" ht="33.75" customHeight="1">
      <c r="A108" s="42"/>
      <c r="B108" s="42"/>
      <c r="C108" s="42"/>
      <c r="D108" s="29" t="s">
        <v>233</v>
      </c>
      <c r="E108" s="26" t="s">
        <v>27</v>
      </c>
      <c r="F108" s="27" t="s">
        <v>234</v>
      </c>
      <c r="G108" s="28">
        <v>9.2</v>
      </c>
      <c r="H108" s="28"/>
      <c r="I108" s="28"/>
      <c r="J108" s="28"/>
      <c r="K108" s="31">
        <f t="shared" si="20"/>
        <v>9.2</v>
      </c>
      <c r="L108" s="31"/>
      <c r="M108" s="46"/>
      <c r="N108" s="31"/>
      <c r="O108" s="26"/>
    </row>
    <row r="109" spans="1:15" s="2" customFormat="1" ht="37.5" customHeight="1">
      <c r="A109" s="40">
        <v>9</v>
      </c>
      <c r="B109" s="40" t="s">
        <v>213</v>
      </c>
      <c r="C109" s="40" t="s">
        <v>229</v>
      </c>
      <c r="D109" s="29" t="s">
        <v>233</v>
      </c>
      <c r="E109" s="26" t="s">
        <v>27</v>
      </c>
      <c r="F109" s="27" t="s">
        <v>235</v>
      </c>
      <c r="G109" s="28">
        <v>32.7</v>
      </c>
      <c r="H109" s="28"/>
      <c r="I109" s="28"/>
      <c r="J109" s="28"/>
      <c r="K109" s="31">
        <f t="shared" si="20"/>
        <v>32.7</v>
      </c>
      <c r="L109" s="31"/>
      <c r="M109" s="46"/>
      <c r="N109" s="31"/>
      <c r="O109" s="26"/>
    </row>
    <row r="110" spans="1:15" s="2" customFormat="1" ht="36" customHeight="1">
      <c r="A110" s="41"/>
      <c r="B110" s="41"/>
      <c r="C110" s="42"/>
      <c r="D110" s="29" t="s">
        <v>230</v>
      </c>
      <c r="E110" s="29" t="s">
        <v>20</v>
      </c>
      <c r="F110" s="27" t="s">
        <v>236</v>
      </c>
      <c r="G110" s="28">
        <v>1.2</v>
      </c>
      <c r="H110" s="28"/>
      <c r="I110" s="28"/>
      <c r="J110" s="28"/>
      <c r="K110" s="31">
        <f t="shared" si="20"/>
        <v>1.2</v>
      </c>
      <c r="L110" s="31"/>
      <c r="M110" s="46"/>
      <c r="N110" s="31"/>
      <c r="O110" s="26"/>
    </row>
    <row r="111" spans="1:15" s="2" customFormat="1" ht="33.75" customHeight="1">
      <c r="A111" s="41"/>
      <c r="B111" s="41"/>
      <c r="C111" s="25" t="s">
        <v>237</v>
      </c>
      <c r="D111" s="33" t="s">
        <v>238</v>
      </c>
      <c r="E111" s="26" t="s">
        <v>27</v>
      </c>
      <c r="F111" s="30" t="s">
        <v>239</v>
      </c>
      <c r="G111" s="43">
        <v>19.7</v>
      </c>
      <c r="H111" s="44">
        <f aca="true" t="shared" si="21" ref="H111:H113">G111</f>
        <v>19.7</v>
      </c>
      <c r="I111" s="31"/>
      <c r="J111" s="31"/>
      <c r="K111" s="31"/>
      <c r="L111" s="31"/>
      <c r="M111" s="31">
        <f>G111+G112+G113</f>
        <v>24.999999999999996</v>
      </c>
      <c r="N111" s="31"/>
      <c r="O111" s="25" t="s">
        <v>33</v>
      </c>
    </row>
    <row r="112" spans="1:15" s="2" customFormat="1" ht="36.75" customHeight="1">
      <c r="A112" s="41"/>
      <c r="B112" s="41"/>
      <c r="C112" s="25"/>
      <c r="D112" s="33" t="s">
        <v>240</v>
      </c>
      <c r="E112" s="25" t="s">
        <v>20</v>
      </c>
      <c r="F112" s="30" t="s">
        <v>241</v>
      </c>
      <c r="G112" s="43">
        <v>4.1</v>
      </c>
      <c r="H112" s="44">
        <f t="shared" si="21"/>
        <v>4.1</v>
      </c>
      <c r="I112" s="31"/>
      <c r="J112" s="31"/>
      <c r="K112" s="31"/>
      <c r="L112" s="31"/>
      <c r="M112" s="31"/>
      <c r="N112" s="31"/>
      <c r="O112" s="25"/>
    </row>
    <row r="113" spans="1:15" s="2" customFormat="1" ht="24">
      <c r="A113" s="42"/>
      <c r="B113" s="42"/>
      <c r="C113" s="25"/>
      <c r="D113" s="33" t="s">
        <v>240</v>
      </c>
      <c r="E113" s="25" t="s">
        <v>20</v>
      </c>
      <c r="F113" s="30" t="s">
        <v>242</v>
      </c>
      <c r="G113" s="43">
        <v>1.2</v>
      </c>
      <c r="H113" s="44">
        <f t="shared" si="21"/>
        <v>1.2</v>
      </c>
      <c r="I113" s="31"/>
      <c r="J113" s="31"/>
      <c r="K113" s="31"/>
      <c r="L113" s="31"/>
      <c r="M113" s="31"/>
      <c r="N113" s="31"/>
      <c r="O113" s="25"/>
    </row>
    <row r="114" spans="1:250" s="1" customFormat="1" ht="39" customHeight="1">
      <c r="A114" s="34">
        <v>10</v>
      </c>
      <c r="B114" s="34" t="s">
        <v>243</v>
      </c>
      <c r="C114" s="34" t="s">
        <v>244</v>
      </c>
      <c r="D114" s="26" t="s">
        <v>245</v>
      </c>
      <c r="E114" s="26" t="s">
        <v>20</v>
      </c>
      <c r="F114" s="30" t="s">
        <v>246</v>
      </c>
      <c r="G114" s="31">
        <v>39.9</v>
      </c>
      <c r="H114" s="28">
        <f aca="true" t="shared" si="22" ref="H114:H118">G114</f>
        <v>39.9</v>
      </c>
      <c r="I114" s="31"/>
      <c r="J114" s="31"/>
      <c r="K114" s="31"/>
      <c r="L114" s="31"/>
      <c r="M114" s="31">
        <f>G114+G115+G116</f>
        <v>97.89999999999999</v>
      </c>
      <c r="N114" s="31">
        <f>M114+M117+M119+M126+M128</f>
        <v>311.5</v>
      </c>
      <c r="O114" s="25" t="s">
        <v>22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</row>
    <row r="115" spans="1:250" s="1" customFormat="1" ht="57.75" customHeight="1">
      <c r="A115" s="34"/>
      <c r="B115" s="34"/>
      <c r="C115" s="34"/>
      <c r="D115" s="26" t="s">
        <v>245</v>
      </c>
      <c r="E115" s="26" t="s">
        <v>20</v>
      </c>
      <c r="F115" s="30" t="s">
        <v>247</v>
      </c>
      <c r="G115" s="31">
        <v>46.4</v>
      </c>
      <c r="H115" s="28">
        <f t="shared" si="22"/>
        <v>46.4</v>
      </c>
      <c r="I115" s="31"/>
      <c r="J115" s="31"/>
      <c r="K115" s="31"/>
      <c r="L115" s="31"/>
      <c r="M115" s="31"/>
      <c r="N115" s="31"/>
      <c r="O115" s="2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</row>
    <row r="116" spans="1:250" s="1" customFormat="1" ht="24">
      <c r="A116" s="34"/>
      <c r="B116" s="34"/>
      <c r="C116" s="34"/>
      <c r="D116" s="26" t="s">
        <v>245</v>
      </c>
      <c r="E116" s="26" t="s">
        <v>20</v>
      </c>
      <c r="F116" s="30" t="s">
        <v>248</v>
      </c>
      <c r="G116" s="31">
        <v>11.6</v>
      </c>
      <c r="H116" s="28">
        <f t="shared" si="22"/>
        <v>11.6</v>
      </c>
      <c r="I116" s="31"/>
      <c r="J116" s="31"/>
      <c r="K116" s="31"/>
      <c r="L116" s="31"/>
      <c r="M116" s="31"/>
      <c r="N116" s="31"/>
      <c r="O116" s="2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</row>
    <row r="117" spans="1:250" s="1" customFormat="1" ht="36" customHeight="1">
      <c r="A117" s="34"/>
      <c r="B117" s="34"/>
      <c r="C117" s="34" t="s">
        <v>249</v>
      </c>
      <c r="D117" s="34" t="s">
        <v>250</v>
      </c>
      <c r="E117" s="34" t="s">
        <v>27</v>
      </c>
      <c r="F117" s="30" t="s">
        <v>251</v>
      </c>
      <c r="G117" s="31">
        <v>36.2</v>
      </c>
      <c r="H117" s="28">
        <f t="shared" si="22"/>
        <v>36.2</v>
      </c>
      <c r="I117" s="31"/>
      <c r="J117" s="31"/>
      <c r="K117" s="31"/>
      <c r="L117" s="31"/>
      <c r="M117" s="31">
        <f>G117+G118</f>
        <v>55.5</v>
      </c>
      <c r="N117" s="31"/>
      <c r="O117" s="25" t="s">
        <v>33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</row>
    <row r="118" spans="1:250" s="1" customFormat="1" ht="36" customHeight="1">
      <c r="A118" s="34"/>
      <c r="B118" s="34"/>
      <c r="C118" s="34"/>
      <c r="D118" s="34" t="s">
        <v>250</v>
      </c>
      <c r="E118" s="34" t="s">
        <v>27</v>
      </c>
      <c r="F118" s="30" t="s">
        <v>252</v>
      </c>
      <c r="G118" s="31">
        <v>19.3</v>
      </c>
      <c r="H118" s="28">
        <f t="shared" si="22"/>
        <v>19.3</v>
      </c>
      <c r="I118" s="31"/>
      <c r="J118" s="31"/>
      <c r="K118" s="31"/>
      <c r="L118" s="31"/>
      <c r="M118" s="31"/>
      <c r="N118" s="31"/>
      <c r="O118" s="2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</row>
    <row r="119" spans="1:250" s="1" customFormat="1" ht="35.25" customHeight="1">
      <c r="A119" s="34"/>
      <c r="B119" s="34"/>
      <c r="C119" s="34" t="s">
        <v>253</v>
      </c>
      <c r="D119" s="26" t="s">
        <v>254</v>
      </c>
      <c r="E119" s="26" t="s">
        <v>20</v>
      </c>
      <c r="F119" s="30" t="s">
        <v>255</v>
      </c>
      <c r="G119" s="31">
        <v>24.8</v>
      </c>
      <c r="H119" s="28"/>
      <c r="I119" s="31"/>
      <c r="J119" s="31"/>
      <c r="K119" s="31">
        <f>G119</f>
        <v>24.8</v>
      </c>
      <c r="L119" s="31"/>
      <c r="M119" s="31">
        <f>G119+G124+G125+G120+G121+G122+G123</f>
        <v>67.80000000000001</v>
      </c>
      <c r="N119" s="31"/>
      <c r="O119" s="25" t="s">
        <v>33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</row>
    <row r="120" spans="1:250" s="1" customFormat="1" ht="35.25" customHeight="1">
      <c r="A120" s="34"/>
      <c r="B120" s="34"/>
      <c r="C120" s="34"/>
      <c r="D120" s="26" t="s">
        <v>254</v>
      </c>
      <c r="E120" s="26" t="s">
        <v>20</v>
      </c>
      <c r="F120" s="30" t="s">
        <v>256</v>
      </c>
      <c r="G120" s="31">
        <v>12.4</v>
      </c>
      <c r="H120" s="28">
        <v>12.4</v>
      </c>
      <c r="I120" s="31"/>
      <c r="J120" s="31"/>
      <c r="K120" s="31"/>
      <c r="L120" s="31"/>
      <c r="M120" s="31"/>
      <c r="N120" s="31"/>
      <c r="O120" s="2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</row>
    <row r="121" spans="1:250" s="1" customFormat="1" ht="24">
      <c r="A121" s="37">
        <v>10</v>
      </c>
      <c r="B121" s="37" t="s">
        <v>243</v>
      </c>
      <c r="C121" s="34" t="s">
        <v>253</v>
      </c>
      <c r="D121" s="26" t="s">
        <v>254</v>
      </c>
      <c r="E121" s="26" t="s">
        <v>20</v>
      </c>
      <c r="F121" s="30" t="s">
        <v>257</v>
      </c>
      <c r="G121" s="31">
        <v>4.5</v>
      </c>
      <c r="H121" s="28">
        <v>4.5</v>
      </c>
      <c r="I121" s="31"/>
      <c r="J121" s="31"/>
      <c r="K121" s="31"/>
      <c r="L121" s="31"/>
      <c r="M121" s="31"/>
      <c r="N121" s="31"/>
      <c r="O121" s="2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</row>
    <row r="122" spans="1:250" s="1" customFormat="1" ht="24">
      <c r="A122" s="38"/>
      <c r="B122" s="38"/>
      <c r="C122" s="34"/>
      <c r="D122" s="26" t="s">
        <v>254</v>
      </c>
      <c r="E122" s="26" t="s">
        <v>20</v>
      </c>
      <c r="F122" s="30" t="s">
        <v>258</v>
      </c>
      <c r="G122" s="31">
        <v>4.6</v>
      </c>
      <c r="H122" s="28">
        <v>4.6</v>
      </c>
      <c r="I122" s="31"/>
      <c r="J122" s="31"/>
      <c r="K122" s="31"/>
      <c r="L122" s="31"/>
      <c r="M122" s="31"/>
      <c r="N122" s="31"/>
      <c r="O122" s="2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</row>
    <row r="123" spans="1:250" s="1" customFormat="1" ht="24">
      <c r="A123" s="38"/>
      <c r="B123" s="38"/>
      <c r="C123" s="34"/>
      <c r="D123" s="26" t="s">
        <v>254</v>
      </c>
      <c r="E123" s="26" t="s">
        <v>20</v>
      </c>
      <c r="F123" s="30" t="s">
        <v>259</v>
      </c>
      <c r="G123" s="31">
        <v>2.9</v>
      </c>
      <c r="H123" s="28">
        <v>2.9</v>
      </c>
      <c r="I123" s="31"/>
      <c r="J123" s="31"/>
      <c r="K123" s="31"/>
      <c r="L123" s="31"/>
      <c r="M123" s="31"/>
      <c r="N123" s="31"/>
      <c r="O123" s="2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</row>
    <row r="124" spans="1:250" s="1" customFormat="1" ht="24">
      <c r="A124" s="38"/>
      <c r="B124" s="38"/>
      <c r="C124" s="34"/>
      <c r="D124" s="26" t="s">
        <v>254</v>
      </c>
      <c r="E124" s="26" t="s">
        <v>20</v>
      </c>
      <c r="F124" s="30" t="s">
        <v>260</v>
      </c>
      <c r="G124" s="31">
        <v>3.6</v>
      </c>
      <c r="H124" s="28"/>
      <c r="I124" s="31"/>
      <c r="J124" s="31"/>
      <c r="K124" s="31">
        <f>G124</f>
        <v>3.6</v>
      </c>
      <c r="L124" s="31"/>
      <c r="M124" s="31"/>
      <c r="N124" s="31"/>
      <c r="O124" s="2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</row>
    <row r="125" spans="1:250" s="1" customFormat="1" ht="36">
      <c r="A125" s="38"/>
      <c r="B125" s="38"/>
      <c r="C125" s="34"/>
      <c r="D125" s="26" t="s">
        <v>254</v>
      </c>
      <c r="E125" s="26" t="s">
        <v>20</v>
      </c>
      <c r="F125" s="30" t="s">
        <v>261</v>
      </c>
      <c r="G125" s="31">
        <v>15</v>
      </c>
      <c r="H125" s="28"/>
      <c r="I125" s="31"/>
      <c r="J125" s="31"/>
      <c r="K125" s="31">
        <f>G125</f>
        <v>15</v>
      </c>
      <c r="L125" s="31"/>
      <c r="M125" s="31"/>
      <c r="N125" s="31"/>
      <c r="O125" s="2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</row>
    <row r="126" spans="1:250" s="1" customFormat="1" ht="34.5" customHeight="1">
      <c r="A126" s="38"/>
      <c r="B126" s="38"/>
      <c r="C126" s="34" t="s">
        <v>262</v>
      </c>
      <c r="D126" s="29" t="s">
        <v>263</v>
      </c>
      <c r="E126" s="34" t="s">
        <v>27</v>
      </c>
      <c r="F126" s="30" t="s">
        <v>264</v>
      </c>
      <c r="G126" s="31">
        <v>34.6</v>
      </c>
      <c r="H126" s="28">
        <f>G126</f>
        <v>34.6</v>
      </c>
      <c r="I126" s="31"/>
      <c r="J126" s="31"/>
      <c r="K126" s="31"/>
      <c r="L126" s="31"/>
      <c r="M126" s="31">
        <f>G126+G127</f>
        <v>52.8</v>
      </c>
      <c r="N126" s="31"/>
      <c r="O126" s="25" t="s">
        <v>33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</row>
    <row r="127" spans="1:250" s="1" customFormat="1" ht="36">
      <c r="A127" s="38"/>
      <c r="B127" s="38"/>
      <c r="C127" s="34"/>
      <c r="D127" s="29" t="s">
        <v>263</v>
      </c>
      <c r="E127" s="34" t="s">
        <v>27</v>
      </c>
      <c r="F127" s="30" t="s">
        <v>265</v>
      </c>
      <c r="G127" s="31">
        <v>18.2</v>
      </c>
      <c r="H127" s="28">
        <f>G127</f>
        <v>18.2</v>
      </c>
      <c r="I127" s="31"/>
      <c r="J127" s="31"/>
      <c r="K127" s="31"/>
      <c r="L127" s="31"/>
      <c r="M127" s="31"/>
      <c r="N127" s="31"/>
      <c r="O127" s="2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</row>
    <row r="128" spans="1:250" s="1" customFormat="1" ht="24">
      <c r="A128" s="38"/>
      <c r="B128" s="38"/>
      <c r="C128" s="34" t="s">
        <v>266</v>
      </c>
      <c r="D128" s="25" t="s">
        <v>267</v>
      </c>
      <c r="E128" s="25" t="s">
        <v>20</v>
      </c>
      <c r="F128" s="30" t="s">
        <v>268</v>
      </c>
      <c r="G128" s="31">
        <v>9.3</v>
      </c>
      <c r="H128" s="28"/>
      <c r="I128" s="31"/>
      <c r="J128" s="31"/>
      <c r="K128" s="31">
        <f aca="true" t="shared" si="23" ref="K128:K131">G128</f>
        <v>9.3</v>
      </c>
      <c r="L128" s="31"/>
      <c r="M128" s="31">
        <f>G128+G129+G130+G131</f>
        <v>37.5</v>
      </c>
      <c r="N128" s="31"/>
      <c r="O128" s="25" t="s">
        <v>33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</row>
    <row r="129" spans="1:250" s="1" customFormat="1" ht="36" customHeight="1">
      <c r="A129" s="38"/>
      <c r="B129" s="38"/>
      <c r="C129" s="34"/>
      <c r="D129" s="25" t="s">
        <v>267</v>
      </c>
      <c r="E129" s="25" t="s">
        <v>20</v>
      </c>
      <c r="F129" s="30" t="s">
        <v>269</v>
      </c>
      <c r="G129" s="31">
        <v>18.9</v>
      </c>
      <c r="H129" s="28"/>
      <c r="I129" s="31"/>
      <c r="J129" s="31"/>
      <c r="K129" s="31">
        <f t="shared" si="23"/>
        <v>18.9</v>
      </c>
      <c r="L129" s="31"/>
      <c r="M129" s="31"/>
      <c r="N129" s="31"/>
      <c r="O129" s="25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</row>
    <row r="130" spans="1:250" s="1" customFormat="1" ht="24">
      <c r="A130" s="38"/>
      <c r="B130" s="38"/>
      <c r="C130" s="34"/>
      <c r="D130" s="25" t="s">
        <v>267</v>
      </c>
      <c r="E130" s="25" t="s">
        <v>20</v>
      </c>
      <c r="F130" s="30" t="s">
        <v>270</v>
      </c>
      <c r="G130" s="31">
        <v>4.1</v>
      </c>
      <c r="H130" s="28"/>
      <c r="I130" s="31"/>
      <c r="J130" s="31"/>
      <c r="K130" s="31">
        <f t="shared" si="23"/>
        <v>4.1</v>
      </c>
      <c r="L130" s="31"/>
      <c r="M130" s="31"/>
      <c r="N130" s="31"/>
      <c r="O130" s="25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</row>
    <row r="131" spans="1:250" s="1" customFormat="1" ht="34.5" customHeight="1">
      <c r="A131" s="39"/>
      <c r="B131" s="39"/>
      <c r="C131" s="34"/>
      <c r="D131" s="25" t="s">
        <v>267</v>
      </c>
      <c r="E131" s="25" t="s">
        <v>20</v>
      </c>
      <c r="F131" s="30" t="s">
        <v>271</v>
      </c>
      <c r="G131" s="31">
        <v>5.2</v>
      </c>
      <c r="H131" s="28"/>
      <c r="I131" s="31"/>
      <c r="J131" s="31"/>
      <c r="K131" s="31">
        <f t="shared" si="23"/>
        <v>5.2</v>
      </c>
      <c r="L131" s="31"/>
      <c r="M131" s="31"/>
      <c r="N131" s="31"/>
      <c r="O131" s="25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</row>
    <row r="132" spans="1:15" s="2" customFormat="1" ht="48">
      <c r="A132" s="40">
        <v>11</v>
      </c>
      <c r="B132" s="40" t="s">
        <v>272</v>
      </c>
      <c r="C132" s="40" t="s">
        <v>273</v>
      </c>
      <c r="D132" s="34" t="s">
        <v>274</v>
      </c>
      <c r="E132" s="34" t="s">
        <v>275</v>
      </c>
      <c r="F132" s="27" t="s">
        <v>276</v>
      </c>
      <c r="G132" s="28">
        <v>52.2</v>
      </c>
      <c r="H132" s="28">
        <f aca="true" t="shared" si="24" ref="H132:H134">G132</f>
        <v>52.2</v>
      </c>
      <c r="I132" s="28"/>
      <c r="J132" s="28"/>
      <c r="K132" s="28"/>
      <c r="L132" s="31"/>
      <c r="M132" s="31">
        <f>G132+G133+G134</f>
        <v>60.900000000000006</v>
      </c>
      <c r="N132" s="31">
        <f>M132+M135+M136+M138+M139+M142</f>
        <v>285.8</v>
      </c>
      <c r="O132" s="25" t="s">
        <v>22</v>
      </c>
    </row>
    <row r="133" spans="1:15" s="2" customFormat="1" ht="34.5" customHeight="1">
      <c r="A133" s="42"/>
      <c r="B133" s="42"/>
      <c r="C133" s="42"/>
      <c r="D133" s="34" t="s">
        <v>277</v>
      </c>
      <c r="E133" s="34" t="s">
        <v>20</v>
      </c>
      <c r="F133" s="27" t="s">
        <v>278</v>
      </c>
      <c r="G133" s="28">
        <v>4.6</v>
      </c>
      <c r="H133" s="28">
        <f t="shared" si="24"/>
        <v>4.6</v>
      </c>
      <c r="I133" s="28"/>
      <c r="J133" s="28"/>
      <c r="K133" s="28"/>
      <c r="L133" s="31"/>
      <c r="M133" s="31"/>
      <c r="N133" s="31"/>
      <c r="O133" s="25"/>
    </row>
    <row r="134" spans="1:15" s="2" customFormat="1" ht="36" customHeight="1">
      <c r="A134" s="40">
        <v>11</v>
      </c>
      <c r="B134" s="40" t="s">
        <v>272</v>
      </c>
      <c r="C134" s="25" t="s">
        <v>273</v>
      </c>
      <c r="D134" s="34" t="s">
        <v>277</v>
      </c>
      <c r="E134" s="34" t="s">
        <v>20</v>
      </c>
      <c r="F134" s="27" t="s">
        <v>279</v>
      </c>
      <c r="G134" s="28">
        <v>4.1</v>
      </c>
      <c r="H134" s="28">
        <f t="shared" si="24"/>
        <v>4.1</v>
      </c>
      <c r="I134" s="28"/>
      <c r="J134" s="28"/>
      <c r="K134" s="28"/>
      <c r="L134" s="31"/>
      <c r="M134" s="31"/>
      <c r="N134" s="31"/>
      <c r="O134" s="25"/>
    </row>
    <row r="135" spans="1:15" s="2" customFormat="1" ht="36" customHeight="1">
      <c r="A135" s="41"/>
      <c r="B135" s="41"/>
      <c r="C135" s="25" t="s">
        <v>280</v>
      </c>
      <c r="D135" s="34" t="s">
        <v>281</v>
      </c>
      <c r="E135" s="34" t="s">
        <v>20</v>
      </c>
      <c r="F135" s="27" t="s">
        <v>282</v>
      </c>
      <c r="G135" s="28">
        <v>11.6</v>
      </c>
      <c r="H135" s="28"/>
      <c r="I135" s="28">
        <f>G135</f>
        <v>11.6</v>
      </c>
      <c r="J135" s="28"/>
      <c r="K135" s="28"/>
      <c r="L135" s="31"/>
      <c r="M135" s="31">
        <f>G135</f>
        <v>11.6</v>
      </c>
      <c r="N135" s="31"/>
      <c r="O135" s="25" t="s">
        <v>22</v>
      </c>
    </row>
    <row r="136" spans="1:15" s="2" customFormat="1" ht="34.5" customHeight="1">
      <c r="A136" s="41"/>
      <c r="B136" s="41"/>
      <c r="C136" s="25" t="s">
        <v>283</v>
      </c>
      <c r="D136" s="34" t="s">
        <v>284</v>
      </c>
      <c r="E136" s="34" t="s">
        <v>20</v>
      </c>
      <c r="F136" s="27" t="s">
        <v>285</v>
      </c>
      <c r="G136" s="28">
        <v>47.4</v>
      </c>
      <c r="H136" s="28"/>
      <c r="I136" s="28"/>
      <c r="J136" s="28"/>
      <c r="K136" s="31">
        <f aca="true" t="shared" si="25" ref="K136:K141">G136</f>
        <v>47.4</v>
      </c>
      <c r="L136" s="31"/>
      <c r="M136" s="31">
        <f>G136+G137</f>
        <v>59.4</v>
      </c>
      <c r="N136" s="31"/>
      <c r="O136" s="25" t="s">
        <v>33</v>
      </c>
    </row>
    <row r="137" spans="1:15" s="2" customFormat="1" ht="37.5" customHeight="1">
      <c r="A137" s="41"/>
      <c r="B137" s="41"/>
      <c r="C137" s="25"/>
      <c r="D137" s="34" t="s">
        <v>284</v>
      </c>
      <c r="E137" s="34" t="s">
        <v>20</v>
      </c>
      <c r="F137" s="27" t="s">
        <v>286</v>
      </c>
      <c r="G137" s="28">
        <v>12</v>
      </c>
      <c r="H137" s="28"/>
      <c r="I137" s="28"/>
      <c r="J137" s="28"/>
      <c r="K137" s="31">
        <f t="shared" si="25"/>
        <v>12</v>
      </c>
      <c r="L137" s="31"/>
      <c r="M137" s="31"/>
      <c r="N137" s="31"/>
      <c r="O137" s="25"/>
    </row>
    <row r="138" spans="1:15" s="2" customFormat="1" ht="46.5" customHeight="1">
      <c r="A138" s="41"/>
      <c r="B138" s="41"/>
      <c r="C138" s="26" t="s">
        <v>287</v>
      </c>
      <c r="D138" s="34" t="s">
        <v>288</v>
      </c>
      <c r="E138" s="34" t="s">
        <v>20</v>
      </c>
      <c r="F138" s="27" t="s">
        <v>289</v>
      </c>
      <c r="G138" s="28">
        <v>101.4</v>
      </c>
      <c r="H138" s="28"/>
      <c r="I138" s="28"/>
      <c r="J138" s="28"/>
      <c r="K138" s="31">
        <f t="shared" si="25"/>
        <v>101.4</v>
      </c>
      <c r="L138" s="28"/>
      <c r="M138" s="28">
        <f>G138</f>
        <v>101.4</v>
      </c>
      <c r="N138" s="31"/>
      <c r="O138" s="26" t="s">
        <v>33</v>
      </c>
    </row>
    <row r="139" spans="1:15" s="2" customFormat="1" ht="36" customHeight="1">
      <c r="A139" s="41"/>
      <c r="B139" s="41"/>
      <c r="C139" s="26" t="s">
        <v>290</v>
      </c>
      <c r="D139" s="34" t="s">
        <v>291</v>
      </c>
      <c r="E139" s="34" t="s">
        <v>27</v>
      </c>
      <c r="F139" s="27" t="s">
        <v>292</v>
      </c>
      <c r="G139" s="28">
        <v>16.8</v>
      </c>
      <c r="H139" s="28"/>
      <c r="I139" s="28"/>
      <c r="J139" s="28"/>
      <c r="K139" s="31">
        <f t="shared" si="25"/>
        <v>16.8</v>
      </c>
      <c r="L139" s="28"/>
      <c r="M139" s="28">
        <f>G139+G140+G141</f>
        <v>24.9</v>
      </c>
      <c r="N139" s="31"/>
      <c r="O139" s="26" t="s">
        <v>33</v>
      </c>
    </row>
    <row r="140" spans="1:15" s="2" customFormat="1" ht="36" customHeight="1">
      <c r="A140" s="41"/>
      <c r="B140" s="41"/>
      <c r="C140" s="26"/>
      <c r="D140" s="34" t="s">
        <v>293</v>
      </c>
      <c r="E140" s="34" t="s">
        <v>20</v>
      </c>
      <c r="F140" s="27" t="s">
        <v>294</v>
      </c>
      <c r="G140" s="28">
        <v>0.9</v>
      </c>
      <c r="H140" s="28"/>
      <c r="I140" s="28"/>
      <c r="J140" s="28"/>
      <c r="K140" s="31">
        <f t="shared" si="25"/>
        <v>0.9</v>
      </c>
      <c r="L140" s="28"/>
      <c r="M140" s="28"/>
      <c r="N140" s="31"/>
      <c r="O140" s="26"/>
    </row>
    <row r="141" spans="1:15" s="2" customFormat="1" ht="36" customHeight="1">
      <c r="A141" s="41"/>
      <c r="B141" s="41"/>
      <c r="C141" s="26"/>
      <c r="D141" s="34" t="s">
        <v>293</v>
      </c>
      <c r="E141" s="34" t="s">
        <v>20</v>
      </c>
      <c r="F141" s="27" t="s">
        <v>295</v>
      </c>
      <c r="G141" s="28">
        <v>7.2</v>
      </c>
      <c r="H141" s="28"/>
      <c r="I141" s="28"/>
      <c r="J141" s="28"/>
      <c r="K141" s="31">
        <f t="shared" si="25"/>
        <v>7.2</v>
      </c>
      <c r="L141" s="28"/>
      <c r="M141" s="28"/>
      <c r="N141" s="31"/>
      <c r="O141" s="26"/>
    </row>
    <row r="142" spans="1:250" s="1" customFormat="1" ht="34.5" customHeight="1">
      <c r="A142" s="41"/>
      <c r="B142" s="41"/>
      <c r="C142" s="25" t="s">
        <v>296</v>
      </c>
      <c r="D142" s="34" t="s">
        <v>297</v>
      </c>
      <c r="E142" s="26" t="s">
        <v>275</v>
      </c>
      <c r="F142" s="27" t="s">
        <v>298</v>
      </c>
      <c r="G142" s="28">
        <v>16.8</v>
      </c>
      <c r="H142" s="28">
        <f aca="true" t="shared" si="26" ref="H142:H148">G142</f>
        <v>16.8</v>
      </c>
      <c r="I142" s="28"/>
      <c r="J142" s="28"/>
      <c r="K142" s="28"/>
      <c r="L142" s="31"/>
      <c r="M142" s="31">
        <f>G142+G143</f>
        <v>27.6</v>
      </c>
      <c r="N142" s="31"/>
      <c r="O142" s="25" t="s">
        <v>33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</row>
    <row r="143" spans="1:250" s="1" customFormat="1" ht="37.5" customHeight="1">
      <c r="A143" s="42"/>
      <c r="B143" s="42"/>
      <c r="C143" s="25"/>
      <c r="D143" s="34" t="s">
        <v>297</v>
      </c>
      <c r="E143" s="26" t="s">
        <v>275</v>
      </c>
      <c r="F143" s="27" t="s">
        <v>299</v>
      </c>
      <c r="G143" s="28">
        <v>10.8</v>
      </c>
      <c r="H143" s="28">
        <f t="shared" si="26"/>
        <v>10.8</v>
      </c>
      <c r="I143" s="28"/>
      <c r="J143" s="28"/>
      <c r="K143" s="28"/>
      <c r="L143" s="31"/>
      <c r="M143" s="31"/>
      <c r="N143" s="31"/>
      <c r="O143" s="25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</row>
    <row r="144" spans="1:250" s="1" customFormat="1" ht="36" customHeight="1">
      <c r="A144" s="40">
        <v>12</v>
      </c>
      <c r="B144" s="40" t="s">
        <v>300</v>
      </c>
      <c r="C144" s="26" t="s">
        <v>301</v>
      </c>
      <c r="D144" s="25" t="s">
        <v>302</v>
      </c>
      <c r="E144" s="29" t="s">
        <v>20</v>
      </c>
      <c r="F144" s="27" t="s">
        <v>303</v>
      </c>
      <c r="G144" s="47">
        <v>94.6</v>
      </c>
      <c r="H144" s="28">
        <f t="shared" si="26"/>
        <v>94.6</v>
      </c>
      <c r="I144" s="28"/>
      <c r="J144" s="28"/>
      <c r="K144" s="28"/>
      <c r="L144" s="47"/>
      <c r="M144" s="47">
        <v>94.6</v>
      </c>
      <c r="N144" s="31">
        <f>M144+M145+M146+M149</f>
        <v>244.60000000000002</v>
      </c>
      <c r="O144" s="26" t="s">
        <v>22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</row>
    <row r="145" spans="1:250" s="1" customFormat="1" ht="48">
      <c r="A145" s="42"/>
      <c r="B145" s="42"/>
      <c r="C145" s="25" t="s">
        <v>304</v>
      </c>
      <c r="D145" s="25" t="s">
        <v>305</v>
      </c>
      <c r="E145" s="29" t="s">
        <v>27</v>
      </c>
      <c r="F145" s="27" t="s">
        <v>306</v>
      </c>
      <c r="G145" s="28">
        <v>41.9</v>
      </c>
      <c r="H145" s="28">
        <f t="shared" si="26"/>
        <v>41.9</v>
      </c>
      <c r="I145" s="28"/>
      <c r="J145" s="28"/>
      <c r="K145" s="28"/>
      <c r="L145" s="31"/>
      <c r="M145" s="31">
        <f>G145</f>
        <v>41.9</v>
      </c>
      <c r="N145" s="31"/>
      <c r="O145" s="25" t="s">
        <v>33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</row>
    <row r="146" spans="1:250" s="1" customFormat="1" ht="45.75" customHeight="1">
      <c r="A146" s="40">
        <v>12</v>
      </c>
      <c r="B146" s="40" t="s">
        <v>300</v>
      </c>
      <c r="C146" s="34" t="s">
        <v>307</v>
      </c>
      <c r="D146" s="25" t="s">
        <v>308</v>
      </c>
      <c r="E146" s="29" t="s">
        <v>27</v>
      </c>
      <c r="F146" s="30" t="s">
        <v>309</v>
      </c>
      <c r="G146" s="31">
        <v>40</v>
      </c>
      <c r="H146" s="28">
        <f t="shared" si="26"/>
        <v>40</v>
      </c>
      <c r="I146" s="31"/>
      <c r="J146" s="31"/>
      <c r="K146" s="31"/>
      <c r="L146" s="31"/>
      <c r="M146" s="31">
        <f>G146+G147+G148</f>
        <v>63.4</v>
      </c>
      <c r="N146" s="31"/>
      <c r="O146" s="25" t="s">
        <v>33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</row>
    <row r="147" spans="1:250" s="1" customFormat="1" ht="36">
      <c r="A147" s="41"/>
      <c r="B147" s="41"/>
      <c r="C147" s="34"/>
      <c r="D147" s="25" t="s">
        <v>310</v>
      </c>
      <c r="E147" s="29" t="s">
        <v>20</v>
      </c>
      <c r="F147" s="30" t="s">
        <v>311</v>
      </c>
      <c r="G147" s="31">
        <v>8.9</v>
      </c>
      <c r="H147" s="28">
        <f t="shared" si="26"/>
        <v>8.9</v>
      </c>
      <c r="I147" s="31"/>
      <c r="J147" s="31"/>
      <c r="K147" s="31"/>
      <c r="L147" s="31"/>
      <c r="M147" s="31"/>
      <c r="N147" s="31"/>
      <c r="O147" s="2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</row>
    <row r="148" spans="1:250" s="1" customFormat="1" ht="34.5" customHeight="1">
      <c r="A148" s="41"/>
      <c r="B148" s="41"/>
      <c r="C148" s="34"/>
      <c r="D148" s="25" t="s">
        <v>310</v>
      </c>
      <c r="E148" s="29" t="s">
        <v>20</v>
      </c>
      <c r="F148" s="30" t="s">
        <v>312</v>
      </c>
      <c r="G148" s="31">
        <v>14.5</v>
      </c>
      <c r="H148" s="28">
        <f t="shared" si="26"/>
        <v>14.5</v>
      </c>
      <c r="I148" s="31"/>
      <c r="J148" s="31"/>
      <c r="K148" s="31"/>
      <c r="L148" s="31"/>
      <c r="M148" s="31"/>
      <c r="N148" s="31"/>
      <c r="O148" s="2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</row>
    <row r="149" spans="1:250" s="1" customFormat="1" ht="34.5" customHeight="1">
      <c r="A149" s="42"/>
      <c r="B149" s="42"/>
      <c r="C149" s="34" t="s">
        <v>313</v>
      </c>
      <c r="D149" s="25" t="s">
        <v>314</v>
      </c>
      <c r="E149" s="29" t="s">
        <v>20</v>
      </c>
      <c r="F149" s="30" t="s">
        <v>315</v>
      </c>
      <c r="G149" s="31">
        <v>44.7</v>
      </c>
      <c r="H149" s="28"/>
      <c r="I149" s="31"/>
      <c r="J149" s="31"/>
      <c r="K149" s="31">
        <f>G149</f>
        <v>44.7</v>
      </c>
      <c r="L149" s="31"/>
      <c r="M149" s="31">
        <f>G149</f>
        <v>44.7</v>
      </c>
      <c r="N149" s="31"/>
      <c r="O149" s="25" t="s">
        <v>33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</row>
    <row r="150" spans="1:15" s="2" customFormat="1" ht="34.5" customHeight="1">
      <c r="A150" s="37">
        <v>13</v>
      </c>
      <c r="B150" s="37" t="s">
        <v>316</v>
      </c>
      <c r="C150" s="34" t="s">
        <v>317</v>
      </c>
      <c r="D150" s="29" t="s">
        <v>318</v>
      </c>
      <c r="E150" s="26" t="s">
        <v>20</v>
      </c>
      <c r="F150" s="30" t="s">
        <v>319</v>
      </c>
      <c r="G150" s="31">
        <v>63.2</v>
      </c>
      <c r="H150" s="28">
        <f aca="true" t="shared" si="27" ref="H150:H152">G150</f>
        <v>63.2</v>
      </c>
      <c r="I150" s="31"/>
      <c r="J150" s="31"/>
      <c r="K150" s="31"/>
      <c r="L150" s="31"/>
      <c r="M150" s="31">
        <f>G150+G152+G151</f>
        <v>85.7</v>
      </c>
      <c r="N150" s="31">
        <f>M150+M153+M155+M159</f>
        <v>272.8</v>
      </c>
      <c r="O150" s="25" t="s">
        <v>22</v>
      </c>
    </row>
    <row r="151" spans="1:15" s="2" customFormat="1" ht="33.75" customHeight="1">
      <c r="A151" s="38"/>
      <c r="B151" s="38"/>
      <c r="C151" s="34"/>
      <c r="D151" s="29" t="s">
        <v>318</v>
      </c>
      <c r="E151" s="26" t="s">
        <v>20</v>
      </c>
      <c r="F151" s="30" t="s">
        <v>320</v>
      </c>
      <c r="G151" s="31">
        <v>14.2</v>
      </c>
      <c r="H151" s="28">
        <f t="shared" si="27"/>
        <v>14.2</v>
      </c>
      <c r="I151" s="31"/>
      <c r="J151" s="31"/>
      <c r="K151" s="31"/>
      <c r="L151" s="31"/>
      <c r="M151" s="31"/>
      <c r="N151" s="31"/>
      <c r="O151" s="25"/>
    </row>
    <row r="152" spans="1:15" s="2" customFormat="1" ht="36">
      <c r="A152" s="38"/>
      <c r="B152" s="38"/>
      <c r="C152" s="34"/>
      <c r="D152" s="29" t="s">
        <v>321</v>
      </c>
      <c r="E152" s="26" t="s">
        <v>275</v>
      </c>
      <c r="F152" s="30" t="s">
        <v>322</v>
      </c>
      <c r="G152" s="31">
        <v>8.3</v>
      </c>
      <c r="H152" s="28">
        <f t="shared" si="27"/>
        <v>8.3</v>
      </c>
      <c r="I152" s="31"/>
      <c r="J152" s="31"/>
      <c r="K152" s="31"/>
      <c r="L152" s="31"/>
      <c r="M152" s="31"/>
      <c r="N152" s="31"/>
      <c r="O152" s="25"/>
    </row>
    <row r="153" spans="1:15" s="2" customFormat="1" ht="36">
      <c r="A153" s="38"/>
      <c r="B153" s="38"/>
      <c r="C153" s="34" t="s">
        <v>323</v>
      </c>
      <c r="D153" s="29" t="s">
        <v>324</v>
      </c>
      <c r="E153" s="34" t="s">
        <v>27</v>
      </c>
      <c r="F153" s="30" t="s">
        <v>325</v>
      </c>
      <c r="G153" s="31">
        <v>20.3</v>
      </c>
      <c r="H153" s="28"/>
      <c r="I153" s="31"/>
      <c r="J153" s="31"/>
      <c r="K153" s="31">
        <f aca="true" t="shared" si="28" ref="K153:K160">G153</f>
        <v>20.3</v>
      </c>
      <c r="L153" s="31"/>
      <c r="M153" s="31">
        <f>G153+G154</f>
        <v>46.5</v>
      </c>
      <c r="N153" s="31"/>
      <c r="O153" s="25" t="s">
        <v>33</v>
      </c>
    </row>
    <row r="154" spans="1:15" s="2" customFormat="1" ht="36">
      <c r="A154" s="38"/>
      <c r="B154" s="38"/>
      <c r="C154" s="34"/>
      <c r="D154" s="29" t="s">
        <v>324</v>
      </c>
      <c r="E154" s="34" t="s">
        <v>326</v>
      </c>
      <c r="F154" s="30" t="s">
        <v>327</v>
      </c>
      <c r="G154" s="31">
        <v>26.2</v>
      </c>
      <c r="H154" s="28"/>
      <c r="I154" s="31"/>
      <c r="J154" s="31"/>
      <c r="K154" s="31">
        <f t="shared" si="28"/>
        <v>26.2</v>
      </c>
      <c r="L154" s="31"/>
      <c r="M154" s="31"/>
      <c r="N154" s="31"/>
      <c r="O154" s="25"/>
    </row>
    <row r="155" spans="1:15" s="2" customFormat="1" ht="36">
      <c r="A155" s="38"/>
      <c r="B155" s="38"/>
      <c r="C155" s="34" t="s">
        <v>328</v>
      </c>
      <c r="D155" s="34" t="s">
        <v>329</v>
      </c>
      <c r="E155" s="34" t="s">
        <v>27</v>
      </c>
      <c r="F155" s="30" t="s">
        <v>330</v>
      </c>
      <c r="G155" s="31">
        <v>27.1</v>
      </c>
      <c r="H155" s="28"/>
      <c r="I155" s="31"/>
      <c r="J155" s="31"/>
      <c r="K155" s="31">
        <f t="shared" si="28"/>
        <v>27.1</v>
      </c>
      <c r="L155" s="31"/>
      <c r="M155" s="31">
        <f>G155+G158+G156+G157</f>
        <v>68.8</v>
      </c>
      <c r="N155" s="31"/>
      <c r="O155" s="25" t="s">
        <v>33</v>
      </c>
    </row>
    <row r="156" spans="1:15" s="2" customFormat="1" ht="36">
      <c r="A156" s="38"/>
      <c r="B156" s="38"/>
      <c r="C156" s="34"/>
      <c r="D156" s="34" t="s">
        <v>329</v>
      </c>
      <c r="E156" s="34" t="s">
        <v>27</v>
      </c>
      <c r="F156" s="30" t="s">
        <v>331</v>
      </c>
      <c r="G156" s="31">
        <v>4.1</v>
      </c>
      <c r="H156" s="28"/>
      <c r="I156" s="31"/>
      <c r="J156" s="31"/>
      <c r="K156" s="31">
        <f t="shared" si="28"/>
        <v>4.1</v>
      </c>
      <c r="L156" s="31"/>
      <c r="M156" s="31"/>
      <c r="N156" s="31"/>
      <c r="O156" s="25"/>
    </row>
    <row r="157" spans="1:15" s="2" customFormat="1" ht="36">
      <c r="A157" s="38"/>
      <c r="B157" s="38"/>
      <c r="C157" s="34"/>
      <c r="D157" s="25" t="s">
        <v>332</v>
      </c>
      <c r="E157" s="26" t="s">
        <v>20</v>
      </c>
      <c r="F157" s="30" t="s">
        <v>333</v>
      </c>
      <c r="G157" s="31">
        <v>14.2</v>
      </c>
      <c r="H157" s="28"/>
      <c r="I157" s="31"/>
      <c r="J157" s="31"/>
      <c r="K157" s="31">
        <f t="shared" si="28"/>
        <v>14.2</v>
      </c>
      <c r="L157" s="31"/>
      <c r="M157" s="31"/>
      <c r="N157" s="31"/>
      <c r="O157" s="25"/>
    </row>
    <row r="158" spans="1:15" s="2" customFormat="1" ht="36">
      <c r="A158" s="39"/>
      <c r="B158" s="39"/>
      <c r="C158" s="34"/>
      <c r="D158" s="25" t="s">
        <v>332</v>
      </c>
      <c r="E158" s="26" t="s">
        <v>20</v>
      </c>
      <c r="F158" s="30" t="s">
        <v>334</v>
      </c>
      <c r="G158" s="31">
        <v>23.4</v>
      </c>
      <c r="H158" s="28"/>
      <c r="I158" s="31"/>
      <c r="J158" s="31"/>
      <c r="K158" s="31">
        <f t="shared" si="28"/>
        <v>23.4</v>
      </c>
      <c r="L158" s="31"/>
      <c r="M158" s="31"/>
      <c r="N158" s="31"/>
      <c r="O158" s="25"/>
    </row>
    <row r="159" spans="1:15" s="2" customFormat="1" ht="34.5" customHeight="1">
      <c r="A159" s="37">
        <v>13</v>
      </c>
      <c r="B159" s="37" t="s">
        <v>316</v>
      </c>
      <c r="C159" s="34" t="s">
        <v>335</v>
      </c>
      <c r="D159" s="29" t="s">
        <v>336</v>
      </c>
      <c r="E159" s="26" t="s">
        <v>20</v>
      </c>
      <c r="F159" s="30" t="s">
        <v>337</v>
      </c>
      <c r="G159" s="31">
        <v>43.3</v>
      </c>
      <c r="H159" s="28"/>
      <c r="I159" s="31"/>
      <c r="J159" s="31"/>
      <c r="K159" s="31">
        <f t="shared" si="28"/>
        <v>43.3</v>
      </c>
      <c r="L159" s="31"/>
      <c r="M159" s="31">
        <f>G159+G160</f>
        <v>71.8</v>
      </c>
      <c r="N159" s="31"/>
      <c r="O159" s="25" t="s">
        <v>33</v>
      </c>
    </row>
    <row r="160" spans="1:15" s="2" customFormat="1" ht="36">
      <c r="A160" s="48"/>
      <c r="B160" s="48"/>
      <c r="C160" s="34"/>
      <c r="D160" s="29" t="s">
        <v>336</v>
      </c>
      <c r="E160" s="26" t="s">
        <v>20</v>
      </c>
      <c r="F160" s="30" t="s">
        <v>338</v>
      </c>
      <c r="G160" s="31">
        <v>28.5</v>
      </c>
      <c r="H160" s="28"/>
      <c r="I160" s="31"/>
      <c r="J160" s="31"/>
      <c r="K160" s="31">
        <f t="shared" si="28"/>
        <v>28.5</v>
      </c>
      <c r="L160" s="31"/>
      <c r="M160" s="31"/>
      <c r="N160" s="31"/>
      <c r="O160" s="25"/>
    </row>
    <row r="161" spans="1:15" s="2" customFormat="1" ht="52.5" customHeight="1">
      <c r="A161" s="40">
        <v>14</v>
      </c>
      <c r="B161" s="40" t="s">
        <v>339</v>
      </c>
      <c r="C161" s="25" t="s">
        <v>340</v>
      </c>
      <c r="D161" s="25" t="s">
        <v>341</v>
      </c>
      <c r="E161" s="25" t="s">
        <v>27</v>
      </c>
      <c r="F161" s="27" t="s">
        <v>342</v>
      </c>
      <c r="G161" s="28">
        <v>115.6</v>
      </c>
      <c r="H161" s="28">
        <f aca="true" t="shared" si="29" ref="H161:H168">G161</f>
        <v>115.6</v>
      </c>
      <c r="I161" s="28"/>
      <c r="J161" s="28"/>
      <c r="K161" s="28"/>
      <c r="L161" s="31"/>
      <c r="M161" s="31">
        <f>G161+G163+G164+G162</f>
        <v>142.9</v>
      </c>
      <c r="N161" s="31">
        <f>M161+M169+M172+M165</f>
        <v>301.4</v>
      </c>
      <c r="O161" s="25" t="s">
        <v>22</v>
      </c>
    </row>
    <row r="162" spans="1:15" s="2" customFormat="1" ht="34.5" customHeight="1">
      <c r="A162" s="41"/>
      <c r="B162" s="41"/>
      <c r="C162" s="25"/>
      <c r="D162" s="25" t="s">
        <v>343</v>
      </c>
      <c r="E162" s="25" t="s">
        <v>20</v>
      </c>
      <c r="F162" s="27" t="s">
        <v>344</v>
      </c>
      <c r="G162" s="28">
        <v>4.6</v>
      </c>
      <c r="H162" s="28">
        <f t="shared" si="29"/>
        <v>4.6</v>
      </c>
      <c r="I162" s="28"/>
      <c r="J162" s="28"/>
      <c r="K162" s="28"/>
      <c r="L162" s="31"/>
      <c r="M162" s="31"/>
      <c r="N162" s="31"/>
      <c r="O162" s="25"/>
    </row>
    <row r="163" spans="1:15" s="2" customFormat="1" ht="177" customHeight="1">
      <c r="A163" s="41"/>
      <c r="B163" s="41"/>
      <c r="C163" s="25"/>
      <c r="D163" s="25" t="s">
        <v>343</v>
      </c>
      <c r="E163" s="25" t="s">
        <v>20</v>
      </c>
      <c r="F163" s="27" t="s">
        <v>345</v>
      </c>
      <c r="G163" s="28">
        <v>21.9</v>
      </c>
      <c r="H163" s="28">
        <f t="shared" si="29"/>
        <v>21.9</v>
      </c>
      <c r="I163" s="28"/>
      <c r="J163" s="28"/>
      <c r="K163" s="28"/>
      <c r="L163" s="31"/>
      <c r="M163" s="31"/>
      <c r="N163" s="31"/>
      <c r="O163" s="25"/>
    </row>
    <row r="164" spans="1:15" s="2" customFormat="1" ht="33" customHeight="1">
      <c r="A164" s="41"/>
      <c r="B164" s="41"/>
      <c r="C164" s="25"/>
      <c r="D164" s="25" t="s">
        <v>343</v>
      </c>
      <c r="E164" s="25" t="s">
        <v>20</v>
      </c>
      <c r="F164" s="27" t="s">
        <v>346</v>
      </c>
      <c r="G164" s="28">
        <v>0.8</v>
      </c>
      <c r="H164" s="28">
        <f t="shared" si="29"/>
        <v>0.8</v>
      </c>
      <c r="I164" s="28"/>
      <c r="J164" s="28"/>
      <c r="K164" s="28"/>
      <c r="L164" s="31"/>
      <c r="M164" s="31"/>
      <c r="N164" s="31"/>
      <c r="O164" s="25"/>
    </row>
    <row r="165" spans="1:15" s="2" customFormat="1" ht="33.75" customHeight="1">
      <c r="A165" s="41"/>
      <c r="B165" s="41"/>
      <c r="C165" s="40" t="s">
        <v>347</v>
      </c>
      <c r="D165" s="26" t="s">
        <v>348</v>
      </c>
      <c r="E165" s="29" t="s">
        <v>27</v>
      </c>
      <c r="F165" s="27" t="s">
        <v>349</v>
      </c>
      <c r="G165" s="28">
        <v>8</v>
      </c>
      <c r="H165" s="28">
        <f t="shared" si="29"/>
        <v>8</v>
      </c>
      <c r="I165" s="28"/>
      <c r="J165" s="28"/>
      <c r="K165" s="28"/>
      <c r="L165" s="31"/>
      <c r="M165" s="46">
        <f>G165+G166+G167+G168</f>
        <v>54.900000000000006</v>
      </c>
      <c r="N165" s="31"/>
      <c r="O165" s="25" t="s">
        <v>350</v>
      </c>
    </row>
    <row r="166" spans="1:15" s="2" customFormat="1" ht="54.75" customHeight="1">
      <c r="A166" s="42"/>
      <c r="B166" s="42"/>
      <c r="C166" s="42"/>
      <c r="D166" s="26" t="s">
        <v>351</v>
      </c>
      <c r="E166" s="29" t="s">
        <v>20</v>
      </c>
      <c r="F166" s="27" t="s">
        <v>352</v>
      </c>
      <c r="G166" s="28">
        <v>26.7</v>
      </c>
      <c r="H166" s="28">
        <f t="shared" si="29"/>
        <v>26.7</v>
      </c>
      <c r="I166" s="28"/>
      <c r="J166" s="28"/>
      <c r="K166" s="28"/>
      <c r="L166" s="31"/>
      <c r="M166" s="46"/>
      <c r="N166" s="31"/>
      <c r="O166" s="25"/>
    </row>
    <row r="167" spans="1:15" s="2" customFormat="1" ht="60" customHeight="1">
      <c r="A167" s="40">
        <v>14</v>
      </c>
      <c r="B167" s="40" t="s">
        <v>339</v>
      </c>
      <c r="C167" s="40" t="s">
        <v>347</v>
      </c>
      <c r="D167" s="26" t="s">
        <v>351</v>
      </c>
      <c r="E167" s="29" t="s">
        <v>20</v>
      </c>
      <c r="F167" s="27" t="s">
        <v>353</v>
      </c>
      <c r="G167" s="28">
        <v>10</v>
      </c>
      <c r="H167" s="28">
        <f t="shared" si="29"/>
        <v>10</v>
      </c>
      <c r="I167" s="28"/>
      <c r="J167" s="28"/>
      <c r="K167" s="28"/>
      <c r="L167" s="31"/>
      <c r="M167" s="46"/>
      <c r="N167" s="31"/>
      <c r="O167" s="25"/>
    </row>
    <row r="168" spans="1:15" s="2" customFormat="1" ht="36.75" customHeight="1">
      <c r="A168" s="41"/>
      <c r="B168" s="41"/>
      <c r="C168" s="42"/>
      <c r="D168" s="26" t="s">
        <v>348</v>
      </c>
      <c r="E168" s="29" t="s">
        <v>27</v>
      </c>
      <c r="F168" s="27" t="s">
        <v>354</v>
      </c>
      <c r="G168" s="28">
        <v>10.2</v>
      </c>
      <c r="H168" s="28">
        <f t="shared" si="29"/>
        <v>10.2</v>
      </c>
      <c r="I168" s="28"/>
      <c r="J168" s="28"/>
      <c r="K168" s="28"/>
      <c r="L168" s="31"/>
      <c r="M168" s="46"/>
      <c r="N168" s="31"/>
      <c r="O168" s="25"/>
    </row>
    <row r="169" spans="1:15" s="2" customFormat="1" ht="36" customHeight="1">
      <c r="A169" s="41"/>
      <c r="B169" s="41"/>
      <c r="C169" s="25" t="s">
        <v>355</v>
      </c>
      <c r="D169" s="26" t="s">
        <v>356</v>
      </c>
      <c r="E169" s="29" t="s">
        <v>20</v>
      </c>
      <c r="F169" s="27" t="s">
        <v>357</v>
      </c>
      <c r="G169" s="28">
        <v>42.3</v>
      </c>
      <c r="H169" s="28"/>
      <c r="I169" s="28"/>
      <c r="J169" s="28"/>
      <c r="K169" s="31">
        <f aca="true" t="shared" si="30" ref="K169:K174">G169</f>
        <v>42.3</v>
      </c>
      <c r="L169" s="31"/>
      <c r="M169" s="31">
        <f>G169+G170+G171</f>
        <v>59.4</v>
      </c>
      <c r="N169" s="31"/>
      <c r="O169" s="25" t="s">
        <v>33</v>
      </c>
    </row>
    <row r="170" spans="1:15" s="2" customFormat="1" ht="36" customHeight="1">
      <c r="A170" s="41"/>
      <c r="B170" s="41"/>
      <c r="C170" s="25"/>
      <c r="D170" s="26" t="s">
        <v>358</v>
      </c>
      <c r="E170" s="29" t="s">
        <v>27</v>
      </c>
      <c r="F170" s="27" t="s">
        <v>359</v>
      </c>
      <c r="G170" s="28">
        <v>9.9</v>
      </c>
      <c r="H170" s="28"/>
      <c r="I170" s="28"/>
      <c r="J170" s="28"/>
      <c r="K170" s="31">
        <f t="shared" si="30"/>
        <v>9.9</v>
      </c>
      <c r="L170" s="31"/>
      <c r="M170" s="31"/>
      <c r="N170" s="31"/>
      <c r="O170" s="25"/>
    </row>
    <row r="171" spans="1:15" s="2" customFormat="1" ht="37.5" customHeight="1">
      <c r="A171" s="41"/>
      <c r="B171" s="41"/>
      <c r="C171" s="25"/>
      <c r="D171" s="26" t="s">
        <v>356</v>
      </c>
      <c r="E171" s="29" t="s">
        <v>20</v>
      </c>
      <c r="F171" s="27" t="s">
        <v>360</v>
      </c>
      <c r="G171" s="28">
        <v>7.2</v>
      </c>
      <c r="H171" s="28"/>
      <c r="I171" s="28"/>
      <c r="J171" s="28"/>
      <c r="K171" s="31">
        <f t="shared" si="30"/>
        <v>7.2</v>
      </c>
      <c r="L171" s="31"/>
      <c r="M171" s="31"/>
      <c r="N171" s="31"/>
      <c r="O171" s="25"/>
    </row>
    <row r="172" spans="1:15" s="2" customFormat="1" ht="37.5" customHeight="1">
      <c r="A172" s="41"/>
      <c r="B172" s="41"/>
      <c r="C172" s="25" t="s">
        <v>361</v>
      </c>
      <c r="D172" s="26" t="s">
        <v>362</v>
      </c>
      <c r="E172" s="29" t="s">
        <v>20</v>
      </c>
      <c r="F172" s="27" t="s">
        <v>363</v>
      </c>
      <c r="G172" s="28">
        <v>8.9</v>
      </c>
      <c r="H172" s="28"/>
      <c r="I172" s="28"/>
      <c r="J172" s="28"/>
      <c r="K172" s="31">
        <f t="shared" si="30"/>
        <v>8.9</v>
      </c>
      <c r="L172" s="31"/>
      <c r="M172" s="31">
        <f>G172+G173+G174</f>
        <v>44.2</v>
      </c>
      <c r="N172" s="31"/>
      <c r="O172" s="25" t="s">
        <v>33</v>
      </c>
    </row>
    <row r="173" spans="1:15" s="2" customFormat="1" ht="60" customHeight="1">
      <c r="A173" s="41"/>
      <c r="B173" s="41"/>
      <c r="C173" s="25"/>
      <c r="D173" s="26" t="s">
        <v>362</v>
      </c>
      <c r="E173" s="29" t="s">
        <v>20</v>
      </c>
      <c r="F173" s="27" t="s">
        <v>364</v>
      </c>
      <c r="G173" s="28">
        <v>25.6</v>
      </c>
      <c r="H173" s="28"/>
      <c r="I173" s="28"/>
      <c r="J173" s="28"/>
      <c r="K173" s="31">
        <f t="shared" si="30"/>
        <v>25.6</v>
      </c>
      <c r="L173" s="31"/>
      <c r="M173" s="31"/>
      <c r="N173" s="31"/>
      <c r="O173" s="25"/>
    </row>
    <row r="174" spans="1:15" s="2" customFormat="1" ht="49.5" customHeight="1">
      <c r="A174" s="42"/>
      <c r="B174" s="42"/>
      <c r="C174" s="25"/>
      <c r="D174" s="26" t="s">
        <v>362</v>
      </c>
      <c r="E174" s="29" t="s">
        <v>20</v>
      </c>
      <c r="F174" s="27" t="s">
        <v>365</v>
      </c>
      <c r="G174" s="28">
        <v>9.7</v>
      </c>
      <c r="H174" s="28"/>
      <c r="I174" s="28"/>
      <c r="J174" s="28"/>
      <c r="K174" s="31">
        <f t="shared" si="30"/>
        <v>9.7</v>
      </c>
      <c r="L174" s="31"/>
      <c r="M174" s="31"/>
      <c r="N174" s="31"/>
      <c r="O174" s="25"/>
    </row>
    <row r="175" spans="1:15" s="2" customFormat="1" ht="46.5" customHeight="1">
      <c r="A175" s="40">
        <v>15</v>
      </c>
      <c r="B175" s="40" t="s">
        <v>366</v>
      </c>
      <c r="C175" s="26" t="s">
        <v>367</v>
      </c>
      <c r="D175" s="29" t="s">
        <v>368</v>
      </c>
      <c r="E175" s="29" t="s">
        <v>20</v>
      </c>
      <c r="F175" s="27" t="s">
        <v>369</v>
      </c>
      <c r="G175" s="28">
        <v>102.9</v>
      </c>
      <c r="H175" s="28">
        <f aca="true" t="shared" si="31" ref="H175:H181">G175</f>
        <v>102.9</v>
      </c>
      <c r="I175" s="28"/>
      <c r="J175" s="28"/>
      <c r="K175" s="28"/>
      <c r="L175" s="28"/>
      <c r="M175" s="28">
        <f>G175</f>
        <v>102.9</v>
      </c>
      <c r="N175" s="31">
        <f>M175+M176+M180+M182</f>
        <v>296</v>
      </c>
      <c r="O175" s="26" t="s">
        <v>22</v>
      </c>
    </row>
    <row r="176" spans="1:15" s="2" customFormat="1" ht="51" customHeight="1">
      <c r="A176" s="42"/>
      <c r="B176" s="42"/>
      <c r="C176" s="25" t="s">
        <v>370</v>
      </c>
      <c r="D176" s="29" t="s">
        <v>371</v>
      </c>
      <c r="E176" s="29" t="s">
        <v>27</v>
      </c>
      <c r="F176" s="27" t="s">
        <v>372</v>
      </c>
      <c r="G176" s="28">
        <v>47.7</v>
      </c>
      <c r="H176" s="28">
        <f t="shared" si="31"/>
        <v>47.7</v>
      </c>
      <c r="I176" s="28"/>
      <c r="J176" s="28"/>
      <c r="K176" s="28"/>
      <c r="L176" s="31"/>
      <c r="M176" s="31">
        <f>G176+G177+G178+G179</f>
        <v>64.9</v>
      </c>
      <c r="N176" s="31"/>
      <c r="O176" s="25" t="s">
        <v>22</v>
      </c>
    </row>
    <row r="177" spans="1:15" s="2" customFormat="1" ht="24">
      <c r="A177" s="40">
        <v>15</v>
      </c>
      <c r="B177" s="40" t="s">
        <v>366</v>
      </c>
      <c r="C177" s="40" t="s">
        <v>370</v>
      </c>
      <c r="D177" s="29" t="s">
        <v>373</v>
      </c>
      <c r="E177" s="29" t="s">
        <v>20</v>
      </c>
      <c r="F177" s="27" t="s">
        <v>374</v>
      </c>
      <c r="G177" s="28">
        <v>0.9</v>
      </c>
      <c r="H177" s="28">
        <f t="shared" si="31"/>
        <v>0.9</v>
      </c>
      <c r="I177" s="28"/>
      <c r="J177" s="28"/>
      <c r="K177" s="28"/>
      <c r="L177" s="31"/>
      <c r="M177" s="31"/>
      <c r="N177" s="31"/>
      <c r="O177" s="25"/>
    </row>
    <row r="178" spans="1:15" s="2" customFormat="1" ht="39" customHeight="1">
      <c r="A178" s="41"/>
      <c r="B178" s="41"/>
      <c r="C178" s="41"/>
      <c r="D178" s="29" t="s">
        <v>373</v>
      </c>
      <c r="E178" s="29" t="s">
        <v>20</v>
      </c>
      <c r="F178" s="27" t="s">
        <v>375</v>
      </c>
      <c r="G178" s="28">
        <v>7.9</v>
      </c>
      <c r="H178" s="28">
        <f t="shared" si="31"/>
        <v>7.9</v>
      </c>
      <c r="I178" s="28"/>
      <c r="J178" s="28"/>
      <c r="K178" s="28"/>
      <c r="L178" s="31"/>
      <c r="M178" s="31"/>
      <c r="N178" s="31"/>
      <c r="O178" s="25"/>
    </row>
    <row r="179" spans="1:15" s="2" customFormat="1" ht="36.75" customHeight="1">
      <c r="A179" s="41"/>
      <c r="B179" s="41"/>
      <c r="C179" s="42"/>
      <c r="D179" s="29" t="s">
        <v>373</v>
      </c>
      <c r="E179" s="29" t="s">
        <v>20</v>
      </c>
      <c r="F179" s="27" t="s">
        <v>376</v>
      </c>
      <c r="G179" s="28">
        <v>8.4</v>
      </c>
      <c r="H179" s="28">
        <f t="shared" si="31"/>
        <v>8.4</v>
      </c>
      <c r="I179" s="28"/>
      <c r="J179" s="28"/>
      <c r="K179" s="28"/>
      <c r="L179" s="31"/>
      <c r="M179" s="31"/>
      <c r="N179" s="31"/>
      <c r="O179" s="25"/>
    </row>
    <row r="180" spans="1:15" s="2" customFormat="1" ht="48" customHeight="1">
      <c r="A180" s="41"/>
      <c r="B180" s="41"/>
      <c r="C180" s="25" t="s">
        <v>377</v>
      </c>
      <c r="D180" s="29" t="s">
        <v>378</v>
      </c>
      <c r="E180" s="29" t="s">
        <v>20</v>
      </c>
      <c r="F180" s="27" t="s">
        <v>379</v>
      </c>
      <c r="G180" s="28">
        <v>82.8</v>
      </c>
      <c r="H180" s="28">
        <f t="shared" si="31"/>
        <v>82.8</v>
      </c>
      <c r="I180" s="28"/>
      <c r="J180" s="28"/>
      <c r="K180" s="28"/>
      <c r="L180" s="31"/>
      <c r="M180" s="31">
        <f aca="true" t="shared" si="32" ref="M180:M185">G180+G181</f>
        <v>90.5</v>
      </c>
      <c r="N180" s="31"/>
      <c r="O180" s="25" t="s">
        <v>33</v>
      </c>
    </row>
    <row r="181" spans="1:15" s="2" customFormat="1" ht="36" customHeight="1">
      <c r="A181" s="41"/>
      <c r="B181" s="41"/>
      <c r="C181" s="25"/>
      <c r="D181" s="29" t="s">
        <v>378</v>
      </c>
      <c r="E181" s="29" t="s">
        <v>20</v>
      </c>
      <c r="F181" s="27" t="s">
        <v>380</v>
      </c>
      <c r="G181" s="28">
        <v>7.7</v>
      </c>
      <c r="H181" s="28">
        <f t="shared" si="31"/>
        <v>7.7</v>
      </c>
      <c r="I181" s="28"/>
      <c r="J181" s="28"/>
      <c r="K181" s="28"/>
      <c r="L181" s="31"/>
      <c r="M181" s="31"/>
      <c r="N181" s="31"/>
      <c r="O181" s="25"/>
    </row>
    <row r="182" spans="1:15" s="2" customFormat="1" ht="36" customHeight="1">
      <c r="A182" s="42"/>
      <c r="B182" s="42"/>
      <c r="C182" s="26" t="s">
        <v>381</v>
      </c>
      <c r="D182" s="29" t="s">
        <v>382</v>
      </c>
      <c r="E182" s="29" t="s">
        <v>20</v>
      </c>
      <c r="F182" s="27" t="s">
        <v>383</v>
      </c>
      <c r="G182" s="28">
        <v>37.7</v>
      </c>
      <c r="H182" s="28"/>
      <c r="I182" s="28"/>
      <c r="J182" s="28"/>
      <c r="K182" s="31">
        <f>G182</f>
        <v>37.7</v>
      </c>
      <c r="L182" s="28"/>
      <c r="M182" s="28">
        <f>G182</f>
        <v>37.7</v>
      </c>
      <c r="N182" s="31"/>
      <c r="O182" s="26" t="s">
        <v>33</v>
      </c>
    </row>
    <row r="183" spans="1:250" s="1" customFormat="1" ht="36.75" customHeight="1">
      <c r="A183" s="40">
        <v>16</v>
      </c>
      <c r="B183" s="40" t="s">
        <v>384</v>
      </c>
      <c r="C183" s="25" t="s">
        <v>385</v>
      </c>
      <c r="D183" s="26" t="s">
        <v>386</v>
      </c>
      <c r="E183" s="29" t="s">
        <v>20</v>
      </c>
      <c r="F183" s="27" t="s">
        <v>387</v>
      </c>
      <c r="G183" s="28">
        <v>49.5</v>
      </c>
      <c r="H183" s="28">
        <f aca="true" t="shared" si="33" ref="H183:H186">G183</f>
        <v>49.5</v>
      </c>
      <c r="I183" s="28"/>
      <c r="J183" s="28"/>
      <c r="K183" s="28"/>
      <c r="L183" s="31"/>
      <c r="M183" s="31">
        <f t="shared" si="32"/>
        <v>60.3</v>
      </c>
      <c r="N183" s="28">
        <f>M183+M185+M189+M187</f>
        <v>207.20000000000002</v>
      </c>
      <c r="O183" s="25" t="s">
        <v>22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</row>
    <row r="184" spans="1:250" s="1" customFormat="1" ht="36.75" customHeight="1">
      <c r="A184" s="41"/>
      <c r="B184" s="41"/>
      <c r="C184" s="25"/>
      <c r="D184" s="26" t="s">
        <v>388</v>
      </c>
      <c r="E184" s="26" t="s">
        <v>27</v>
      </c>
      <c r="F184" s="27" t="s">
        <v>389</v>
      </c>
      <c r="G184" s="28">
        <v>10.8</v>
      </c>
      <c r="H184" s="28"/>
      <c r="I184" s="28"/>
      <c r="J184" s="28"/>
      <c r="K184" s="31">
        <f>G184</f>
        <v>10.8</v>
      </c>
      <c r="L184" s="31"/>
      <c r="M184" s="31"/>
      <c r="N184" s="28"/>
      <c r="O184" s="25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</row>
    <row r="185" spans="1:250" s="1" customFormat="1" ht="37.5" customHeight="1">
      <c r="A185" s="41"/>
      <c r="B185" s="41"/>
      <c r="C185" s="25" t="s">
        <v>390</v>
      </c>
      <c r="D185" s="25" t="s">
        <v>391</v>
      </c>
      <c r="E185" s="26" t="s">
        <v>27</v>
      </c>
      <c r="F185" s="27" t="s">
        <v>392</v>
      </c>
      <c r="G185" s="28">
        <v>37.1</v>
      </c>
      <c r="H185" s="28">
        <f t="shared" si="33"/>
        <v>37.1</v>
      </c>
      <c r="I185" s="28"/>
      <c r="J185" s="28"/>
      <c r="K185" s="28"/>
      <c r="L185" s="31"/>
      <c r="M185" s="31">
        <f t="shared" si="32"/>
        <v>44.5</v>
      </c>
      <c r="N185" s="28"/>
      <c r="O185" s="25" t="s">
        <v>22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</row>
    <row r="186" spans="1:250" s="1" customFormat="1" ht="37.5" customHeight="1">
      <c r="A186" s="41"/>
      <c r="B186" s="41"/>
      <c r="C186" s="25"/>
      <c r="D186" s="26" t="s">
        <v>393</v>
      </c>
      <c r="E186" s="29" t="s">
        <v>20</v>
      </c>
      <c r="F186" s="27" t="s">
        <v>394</v>
      </c>
      <c r="G186" s="28">
        <v>7.4</v>
      </c>
      <c r="H186" s="28">
        <f t="shared" si="33"/>
        <v>7.4</v>
      </c>
      <c r="I186" s="49"/>
      <c r="J186" s="49"/>
      <c r="K186" s="28"/>
      <c r="L186" s="31"/>
      <c r="M186" s="31"/>
      <c r="N186" s="28"/>
      <c r="O186" s="25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</row>
    <row r="187" spans="1:250" s="1" customFormat="1" ht="39" customHeight="1">
      <c r="A187" s="41"/>
      <c r="B187" s="41"/>
      <c r="C187" s="25" t="s">
        <v>395</v>
      </c>
      <c r="D187" s="26" t="s">
        <v>396</v>
      </c>
      <c r="E187" s="29" t="s">
        <v>20</v>
      </c>
      <c r="F187" s="27" t="s">
        <v>397</v>
      </c>
      <c r="G187" s="28">
        <v>24</v>
      </c>
      <c r="H187" s="28"/>
      <c r="I187" s="49"/>
      <c r="J187" s="49"/>
      <c r="K187" s="31">
        <f aca="true" t="shared" si="34" ref="K187:K192">G187</f>
        <v>24</v>
      </c>
      <c r="L187" s="31"/>
      <c r="M187" s="31">
        <f>G187+G188</f>
        <v>27.9</v>
      </c>
      <c r="N187" s="28"/>
      <c r="O187" s="25" t="s">
        <v>33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</row>
    <row r="188" spans="1:250" s="1" customFormat="1" ht="36" customHeight="1">
      <c r="A188" s="42"/>
      <c r="B188" s="42"/>
      <c r="C188" s="25"/>
      <c r="D188" s="26" t="s">
        <v>396</v>
      </c>
      <c r="E188" s="29" t="s">
        <v>20</v>
      </c>
      <c r="F188" s="27" t="s">
        <v>398</v>
      </c>
      <c r="G188" s="28">
        <v>3.9</v>
      </c>
      <c r="H188" s="28"/>
      <c r="I188" s="49"/>
      <c r="J188" s="49"/>
      <c r="K188" s="31">
        <f t="shared" si="34"/>
        <v>3.9</v>
      </c>
      <c r="L188" s="31"/>
      <c r="M188" s="31"/>
      <c r="N188" s="28"/>
      <c r="O188" s="25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</row>
    <row r="189" spans="1:250" s="1" customFormat="1" ht="36">
      <c r="A189" s="40">
        <v>16</v>
      </c>
      <c r="B189" s="40" t="s">
        <v>384</v>
      </c>
      <c r="C189" s="25" t="s">
        <v>399</v>
      </c>
      <c r="D189" s="25" t="s">
        <v>400</v>
      </c>
      <c r="E189" s="26" t="s">
        <v>27</v>
      </c>
      <c r="F189" s="27" t="s">
        <v>401</v>
      </c>
      <c r="G189" s="28">
        <v>34.8</v>
      </c>
      <c r="H189" s="28"/>
      <c r="I189" s="28"/>
      <c r="J189" s="28"/>
      <c r="K189" s="31">
        <f t="shared" si="34"/>
        <v>34.8</v>
      </c>
      <c r="L189" s="31"/>
      <c r="M189" s="31">
        <f>G189+G190+G191+G192</f>
        <v>74.5</v>
      </c>
      <c r="N189" s="28"/>
      <c r="O189" s="25" t="s">
        <v>33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</row>
    <row r="190" spans="1:250" s="1" customFormat="1" ht="36" customHeight="1">
      <c r="A190" s="41"/>
      <c r="B190" s="41"/>
      <c r="C190" s="25"/>
      <c r="D190" s="26" t="s">
        <v>402</v>
      </c>
      <c r="E190" s="29" t="s">
        <v>20</v>
      </c>
      <c r="F190" s="27" t="s">
        <v>403</v>
      </c>
      <c r="G190" s="28">
        <v>17.4</v>
      </c>
      <c r="H190" s="28"/>
      <c r="I190" s="28"/>
      <c r="J190" s="28"/>
      <c r="K190" s="31">
        <f t="shared" si="34"/>
        <v>17.4</v>
      </c>
      <c r="L190" s="31"/>
      <c r="M190" s="31"/>
      <c r="N190" s="28"/>
      <c r="O190" s="2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</row>
    <row r="191" spans="1:250" s="1" customFormat="1" ht="37.5" customHeight="1">
      <c r="A191" s="41"/>
      <c r="B191" s="41"/>
      <c r="C191" s="25"/>
      <c r="D191" s="26" t="s">
        <v>402</v>
      </c>
      <c r="E191" s="29" t="s">
        <v>20</v>
      </c>
      <c r="F191" s="27" t="s">
        <v>404</v>
      </c>
      <c r="G191" s="28">
        <v>14.8</v>
      </c>
      <c r="H191" s="28"/>
      <c r="I191" s="28"/>
      <c r="J191" s="28"/>
      <c r="K191" s="31">
        <f t="shared" si="34"/>
        <v>14.8</v>
      </c>
      <c r="L191" s="31"/>
      <c r="M191" s="31"/>
      <c r="N191" s="28"/>
      <c r="O191" s="2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</row>
    <row r="192" spans="1:250" s="1" customFormat="1" ht="37.5" customHeight="1">
      <c r="A192" s="42"/>
      <c r="B192" s="42"/>
      <c r="C192" s="25"/>
      <c r="D192" s="26" t="s">
        <v>402</v>
      </c>
      <c r="E192" s="29" t="s">
        <v>20</v>
      </c>
      <c r="F192" s="27" t="s">
        <v>405</v>
      </c>
      <c r="G192" s="28">
        <v>7.5</v>
      </c>
      <c r="H192" s="28"/>
      <c r="I192" s="28"/>
      <c r="J192" s="28"/>
      <c r="K192" s="31">
        <f t="shared" si="34"/>
        <v>7.5</v>
      </c>
      <c r="L192" s="31"/>
      <c r="M192" s="31"/>
      <c r="N192" s="28"/>
      <c r="O192" s="25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</row>
    <row r="193" spans="1:250" s="1" customFormat="1" ht="34.5" customHeight="1">
      <c r="A193" s="40">
        <v>17</v>
      </c>
      <c r="B193" s="40" t="s">
        <v>406</v>
      </c>
      <c r="C193" s="25" t="s">
        <v>407</v>
      </c>
      <c r="D193" s="26" t="s">
        <v>408</v>
      </c>
      <c r="E193" s="26" t="s">
        <v>27</v>
      </c>
      <c r="F193" s="27" t="s">
        <v>409</v>
      </c>
      <c r="G193" s="28">
        <v>23.2</v>
      </c>
      <c r="H193" s="28">
        <f aca="true" t="shared" si="35" ref="H193:H200">G193</f>
        <v>23.2</v>
      </c>
      <c r="I193" s="28"/>
      <c r="J193" s="28"/>
      <c r="K193" s="28"/>
      <c r="L193" s="31"/>
      <c r="M193" s="31">
        <f>G193+G194+G195</f>
        <v>102.10000000000001</v>
      </c>
      <c r="N193" s="31">
        <f>M193+M198+M201+M196</f>
        <v>226.4</v>
      </c>
      <c r="O193" s="25" t="s">
        <v>22</v>
      </c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</row>
    <row r="194" spans="1:250" s="1" customFormat="1" ht="45.75" customHeight="1">
      <c r="A194" s="41"/>
      <c r="B194" s="41"/>
      <c r="C194" s="25"/>
      <c r="D194" s="26" t="s">
        <v>408</v>
      </c>
      <c r="E194" s="26" t="s">
        <v>27</v>
      </c>
      <c r="F194" s="27" t="s">
        <v>410</v>
      </c>
      <c r="G194" s="28">
        <v>72.4</v>
      </c>
      <c r="H194" s="28">
        <f t="shared" si="35"/>
        <v>72.4</v>
      </c>
      <c r="I194" s="28"/>
      <c r="J194" s="28"/>
      <c r="K194" s="28"/>
      <c r="L194" s="31"/>
      <c r="M194" s="31"/>
      <c r="N194" s="31"/>
      <c r="O194" s="25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</row>
    <row r="195" spans="1:250" s="1" customFormat="1" ht="33.75" customHeight="1">
      <c r="A195" s="41"/>
      <c r="B195" s="41"/>
      <c r="C195" s="25"/>
      <c r="D195" s="34" t="s">
        <v>411</v>
      </c>
      <c r="E195" s="29" t="s">
        <v>20</v>
      </c>
      <c r="F195" s="27" t="s">
        <v>412</v>
      </c>
      <c r="G195" s="28">
        <v>6.5</v>
      </c>
      <c r="H195" s="28">
        <f t="shared" si="35"/>
        <v>6.5</v>
      </c>
      <c r="I195" s="28"/>
      <c r="J195" s="28"/>
      <c r="K195" s="28"/>
      <c r="L195" s="31"/>
      <c r="M195" s="31"/>
      <c r="N195" s="31"/>
      <c r="O195" s="25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</row>
    <row r="196" spans="1:250" s="1" customFormat="1" ht="36.75" customHeight="1">
      <c r="A196" s="41"/>
      <c r="B196" s="41"/>
      <c r="C196" s="25" t="s">
        <v>413</v>
      </c>
      <c r="D196" s="25" t="s">
        <v>414</v>
      </c>
      <c r="E196" s="29" t="s">
        <v>20</v>
      </c>
      <c r="F196" s="27" t="s">
        <v>415</v>
      </c>
      <c r="G196" s="28">
        <v>7.9</v>
      </c>
      <c r="H196" s="28">
        <f t="shared" si="35"/>
        <v>7.9</v>
      </c>
      <c r="I196" s="28"/>
      <c r="J196" s="28"/>
      <c r="K196" s="28"/>
      <c r="L196" s="31"/>
      <c r="M196" s="31">
        <f>G196+G197</f>
        <v>16.4</v>
      </c>
      <c r="N196" s="31"/>
      <c r="O196" s="25" t="s">
        <v>22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</row>
    <row r="197" spans="1:250" s="1" customFormat="1" ht="48" customHeight="1">
      <c r="A197" s="41"/>
      <c r="B197" s="41"/>
      <c r="C197" s="25"/>
      <c r="D197" s="25" t="s">
        <v>414</v>
      </c>
      <c r="E197" s="29" t="s">
        <v>20</v>
      </c>
      <c r="F197" s="27" t="s">
        <v>416</v>
      </c>
      <c r="G197" s="28">
        <v>8.5</v>
      </c>
      <c r="H197" s="28">
        <f t="shared" si="35"/>
        <v>8.5</v>
      </c>
      <c r="I197" s="28"/>
      <c r="J197" s="28"/>
      <c r="K197" s="28"/>
      <c r="L197" s="31"/>
      <c r="M197" s="31"/>
      <c r="N197" s="31"/>
      <c r="O197" s="25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</row>
    <row r="198" spans="1:250" s="1" customFormat="1" ht="36" customHeight="1">
      <c r="A198" s="41"/>
      <c r="B198" s="41"/>
      <c r="C198" s="25" t="s">
        <v>417</v>
      </c>
      <c r="D198" s="34" t="s">
        <v>418</v>
      </c>
      <c r="E198" s="29" t="s">
        <v>20</v>
      </c>
      <c r="F198" s="27" t="s">
        <v>419</v>
      </c>
      <c r="G198" s="28">
        <v>24.4</v>
      </c>
      <c r="H198" s="28">
        <f t="shared" si="35"/>
        <v>24.4</v>
      </c>
      <c r="I198" s="28"/>
      <c r="J198" s="28"/>
      <c r="K198" s="28"/>
      <c r="L198" s="31"/>
      <c r="M198" s="31">
        <f>G198+G199+G200</f>
        <v>53.1</v>
      </c>
      <c r="N198" s="31"/>
      <c r="O198" s="25" t="s">
        <v>33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</row>
    <row r="199" spans="1:250" s="1" customFormat="1" ht="36" customHeight="1">
      <c r="A199" s="41"/>
      <c r="B199" s="41"/>
      <c r="C199" s="25"/>
      <c r="D199" s="34" t="s">
        <v>418</v>
      </c>
      <c r="E199" s="29" t="s">
        <v>20</v>
      </c>
      <c r="F199" s="27" t="s">
        <v>420</v>
      </c>
      <c r="G199" s="28">
        <v>25.3</v>
      </c>
      <c r="H199" s="28">
        <f t="shared" si="35"/>
        <v>25.3</v>
      </c>
      <c r="I199" s="28"/>
      <c r="J199" s="28"/>
      <c r="K199" s="28"/>
      <c r="L199" s="31"/>
      <c r="M199" s="31"/>
      <c r="N199" s="31"/>
      <c r="O199" s="25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</row>
    <row r="200" spans="1:250" s="1" customFormat="1" ht="36.75" customHeight="1">
      <c r="A200" s="42"/>
      <c r="B200" s="42"/>
      <c r="C200" s="25"/>
      <c r="D200" s="34" t="s">
        <v>418</v>
      </c>
      <c r="E200" s="29" t="s">
        <v>20</v>
      </c>
      <c r="F200" s="27" t="s">
        <v>421</v>
      </c>
      <c r="G200" s="28">
        <v>3.4</v>
      </c>
      <c r="H200" s="28">
        <f t="shared" si="35"/>
        <v>3.4</v>
      </c>
      <c r="I200" s="28"/>
      <c r="J200" s="28"/>
      <c r="K200" s="28"/>
      <c r="L200" s="31"/>
      <c r="M200" s="31"/>
      <c r="N200" s="31"/>
      <c r="O200" s="25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</row>
    <row r="201" spans="1:250" s="1" customFormat="1" ht="36" customHeight="1">
      <c r="A201" s="40">
        <v>17</v>
      </c>
      <c r="B201" s="40" t="s">
        <v>406</v>
      </c>
      <c r="C201" s="25" t="s">
        <v>422</v>
      </c>
      <c r="D201" s="25" t="s">
        <v>423</v>
      </c>
      <c r="E201" s="29" t="s">
        <v>20</v>
      </c>
      <c r="F201" s="27" t="s">
        <v>424</v>
      </c>
      <c r="G201" s="28">
        <v>46.9</v>
      </c>
      <c r="H201" s="28"/>
      <c r="I201" s="28"/>
      <c r="J201" s="28"/>
      <c r="K201" s="31">
        <f>G201</f>
        <v>46.9</v>
      </c>
      <c r="L201" s="31"/>
      <c r="M201" s="46">
        <f>G201+G202</f>
        <v>54.8</v>
      </c>
      <c r="N201" s="31"/>
      <c r="O201" s="25" t="s">
        <v>33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</row>
    <row r="202" spans="1:250" s="1" customFormat="1" ht="36.75" customHeight="1">
      <c r="A202" s="50"/>
      <c r="B202" s="50"/>
      <c r="C202" s="25"/>
      <c r="D202" s="25" t="s">
        <v>423</v>
      </c>
      <c r="E202" s="29" t="s">
        <v>20</v>
      </c>
      <c r="F202" s="27" t="s">
        <v>425</v>
      </c>
      <c r="G202" s="28">
        <v>7.9</v>
      </c>
      <c r="H202" s="28"/>
      <c r="I202" s="28"/>
      <c r="J202" s="28"/>
      <c r="K202" s="31">
        <f>G202</f>
        <v>7.9</v>
      </c>
      <c r="L202" s="31"/>
      <c r="M202" s="46"/>
      <c r="N202" s="31"/>
      <c r="O202" s="25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</row>
    <row r="203" spans="1:15" s="2" customFormat="1" ht="36.75" customHeight="1">
      <c r="A203" s="34">
        <v>18</v>
      </c>
      <c r="B203" s="34" t="s">
        <v>426</v>
      </c>
      <c r="C203" s="34" t="s">
        <v>427</v>
      </c>
      <c r="D203" s="34" t="s">
        <v>428</v>
      </c>
      <c r="E203" s="26" t="s">
        <v>20</v>
      </c>
      <c r="F203" s="30" t="s">
        <v>429</v>
      </c>
      <c r="G203" s="31">
        <v>5</v>
      </c>
      <c r="H203" s="28">
        <f aca="true" t="shared" si="36" ref="H203:H208">G203</f>
        <v>5</v>
      </c>
      <c r="I203" s="31"/>
      <c r="J203" s="31"/>
      <c r="K203" s="31"/>
      <c r="L203" s="31"/>
      <c r="M203" s="31">
        <v>10.7</v>
      </c>
      <c r="N203" s="31">
        <f>SUM(M203:M210)</f>
        <v>225.3</v>
      </c>
      <c r="O203" s="25" t="s">
        <v>22</v>
      </c>
    </row>
    <row r="204" spans="1:15" s="2" customFormat="1" ht="37.5" customHeight="1">
      <c r="A204" s="34"/>
      <c r="B204" s="34"/>
      <c r="C204" s="34"/>
      <c r="D204" s="34" t="s">
        <v>428</v>
      </c>
      <c r="E204" s="26" t="s">
        <v>20</v>
      </c>
      <c r="F204" s="30" t="s">
        <v>430</v>
      </c>
      <c r="G204" s="31">
        <v>1.8</v>
      </c>
      <c r="H204" s="28">
        <f t="shared" si="36"/>
        <v>1.8</v>
      </c>
      <c r="I204" s="31"/>
      <c r="J204" s="31"/>
      <c r="K204" s="31"/>
      <c r="L204" s="31"/>
      <c r="M204" s="31"/>
      <c r="N204" s="31"/>
      <c r="O204" s="25"/>
    </row>
    <row r="205" spans="1:15" s="2" customFormat="1" ht="36" customHeight="1">
      <c r="A205" s="34"/>
      <c r="B205" s="34"/>
      <c r="C205" s="34"/>
      <c r="D205" s="34" t="s">
        <v>428</v>
      </c>
      <c r="E205" s="26" t="s">
        <v>20</v>
      </c>
      <c r="F205" s="30" t="s">
        <v>431</v>
      </c>
      <c r="G205" s="31">
        <v>1</v>
      </c>
      <c r="H205" s="28">
        <f t="shared" si="36"/>
        <v>1</v>
      </c>
      <c r="I205" s="31"/>
      <c r="J205" s="31"/>
      <c r="K205" s="31"/>
      <c r="L205" s="31"/>
      <c r="M205" s="31"/>
      <c r="N205" s="31"/>
      <c r="O205" s="25"/>
    </row>
    <row r="206" spans="1:15" s="2" customFormat="1" ht="24">
      <c r="A206" s="34"/>
      <c r="B206" s="34"/>
      <c r="C206" s="34"/>
      <c r="D206" s="34" t="s">
        <v>428</v>
      </c>
      <c r="E206" s="26" t="s">
        <v>20</v>
      </c>
      <c r="F206" s="30" t="s">
        <v>432</v>
      </c>
      <c r="G206" s="31">
        <v>0.9</v>
      </c>
      <c r="H206" s="28">
        <f t="shared" si="36"/>
        <v>0.9</v>
      </c>
      <c r="I206" s="31"/>
      <c r="J206" s="31"/>
      <c r="K206" s="31"/>
      <c r="L206" s="31"/>
      <c r="M206" s="31"/>
      <c r="N206" s="31"/>
      <c r="O206" s="25"/>
    </row>
    <row r="207" spans="1:15" s="2" customFormat="1" ht="36.75" customHeight="1">
      <c r="A207" s="34"/>
      <c r="B207" s="34"/>
      <c r="C207" s="34"/>
      <c r="D207" s="34" t="s">
        <v>428</v>
      </c>
      <c r="E207" s="26" t="s">
        <v>20</v>
      </c>
      <c r="F207" s="30" t="s">
        <v>433</v>
      </c>
      <c r="G207" s="31">
        <v>1.7</v>
      </c>
      <c r="H207" s="28">
        <f t="shared" si="36"/>
        <v>1.7</v>
      </c>
      <c r="I207" s="31"/>
      <c r="J207" s="31"/>
      <c r="K207" s="31"/>
      <c r="L207" s="31"/>
      <c r="M207" s="31"/>
      <c r="N207" s="31"/>
      <c r="O207" s="25"/>
    </row>
    <row r="208" spans="1:15" s="2" customFormat="1" ht="24">
      <c r="A208" s="34"/>
      <c r="B208" s="34"/>
      <c r="C208" s="34"/>
      <c r="D208" s="34" t="s">
        <v>428</v>
      </c>
      <c r="E208" s="26" t="s">
        <v>20</v>
      </c>
      <c r="F208" s="30" t="s">
        <v>434</v>
      </c>
      <c r="G208" s="31">
        <v>0.3</v>
      </c>
      <c r="H208" s="28">
        <f t="shared" si="36"/>
        <v>0.3</v>
      </c>
      <c r="I208" s="31"/>
      <c r="J208" s="31"/>
      <c r="K208" s="31"/>
      <c r="L208" s="31"/>
      <c r="M208" s="31"/>
      <c r="N208" s="31"/>
      <c r="O208" s="25"/>
    </row>
    <row r="209" spans="1:15" s="2" customFormat="1" ht="48.75" customHeight="1">
      <c r="A209" s="34"/>
      <c r="B209" s="34"/>
      <c r="C209" s="34" t="s">
        <v>435</v>
      </c>
      <c r="D209" s="34" t="s">
        <v>436</v>
      </c>
      <c r="E209" s="26" t="s">
        <v>20</v>
      </c>
      <c r="F209" s="30" t="s">
        <v>437</v>
      </c>
      <c r="G209" s="31">
        <v>101</v>
      </c>
      <c r="H209" s="28"/>
      <c r="I209" s="31"/>
      <c r="J209" s="31"/>
      <c r="K209" s="31">
        <f aca="true" t="shared" si="37" ref="K209:K214">G209</f>
        <v>101</v>
      </c>
      <c r="L209" s="31"/>
      <c r="M209" s="31">
        <f>G209</f>
        <v>101</v>
      </c>
      <c r="N209" s="31"/>
      <c r="O209" s="25" t="s">
        <v>33</v>
      </c>
    </row>
    <row r="210" spans="1:15" s="2" customFormat="1" ht="51" customHeight="1">
      <c r="A210" s="34"/>
      <c r="B210" s="34"/>
      <c r="C210" s="34" t="s">
        <v>438</v>
      </c>
      <c r="D210" s="34" t="s">
        <v>439</v>
      </c>
      <c r="E210" s="26" t="s">
        <v>20</v>
      </c>
      <c r="F210" s="30" t="s">
        <v>440</v>
      </c>
      <c r="G210" s="31">
        <v>113.6</v>
      </c>
      <c r="H210" s="28"/>
      <c r="I210" s="31"/>
      <c r="J210" s="31"/>
      <c r="K210" s="31">
        <f t="shared" si="37"/>
        <v>113.6</v>
      </c>
      <c r="L210" s="31"/>
      <c r="M210" s="31">
        <f>G210</f>
        <v>113.6</v>
      </c>
      <c r="N210" s="31"/>
      <c r="O210" s="25" t="s">
        <v>33</v>
      </c>
    </row>
    <row r="211" spans="1:250" s="1" customFormat="1" ht="66.75" customHeight="1">
      <c r="A211" s="25">
        <v>19</v>
      </c>
      <c r="B211" s="25" t="s">
        <v>441</v>
      </c>
      <c r="C211" s="25" t="s">
        <v>442</v>
      </c>
      <c r="D211" s="29" t="s">
        <v>443</v>
      </c>
      <c r="E211" s="29" t="s">
        <v>20</v>
      </c>
      <c r="F211" s="27" t="s">
        <v>444</v>
      </c>
      <c r="G211" s="28">
        <v>67.2</v>
      </c>
      <c r="H211" s="28">
        <f aca="true" t="shared" si="38" ref="H211:H213">G211</f>
        <v>67.2</v>
      </c>
      <c r="I211" s="28"/>
      <c r="J211" s="28"/>
      <c r="K211" s="28"/>
      <c r="L211" s="28"/>
      <c r="M211" s="51">
        <f>G211+G212+G213</f>
        <v>85.60000000000001</v>
      </c>
      <c r="N211" s="31">
        <f>M211+M214+M217</f>
        <v>257.20000000000005</v>
      </c>
      <c r="O211" s="26" t="s">
        <v>445</v>
      </c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</row>
    <row r="212" spans="1:250" s="1" customFormat="1" ht="39" customHeight="1">
      <c r="A212" s="40">
        <v>19</v>
      </c>
      <c r="B212" s="40" t="s">
        <v>441</v>
      </c>
      <c r="C212" s="40" t="s">
        <v>442</v>
      </c>
      <c r="D212" s="29" t="s">
        <v>443</v>
      </c>
      <c r="E212" s="29" t="s">
        <v>20</v>
      </c>
      <c r="F212" s="27" t="s">
        <v>446</v>
      </c>
      <c r="G212" s="28">
        <v>13.9</v>
      </c>
      <c r="H212" s="28">
        <f t="shared" si="38"/>
        <v>13.9</v>
      </c>
      <c r="I212" s="28"/>
      <c r="J212" s="28"/>
      <c r="K212" s="28"/>
      <c r="L212" s="28"/>
      <c r="M212" s="51"/>
      <c r="N212" s="31"/>
      <c r="O212" s="26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</row>
    <row r="213" spans="1:250" s="1" customFormat="1" ht="36" customHeight="1">
      <c r="A213" s="41"/>
      <c r="B213" s="41"/>
      <c r="C213" s="42"/>
      <c r="D213" s="29" t="s">
        <v>447</v>
      </c>
      <c r="E213" s="25" t="s">
        <v>20</v>
      </c>
      <c r="F213" s="27" t="s">
        <v>448</v>
      </c>
      <c r="G213" s="28">
        <v>4.5</v>
      </c>
      <c r="H213" s="28">
        <f t="shared" si="38"/>
        <v>4.5</v>
      </c>
      <c r="I213" s="28"/>
      <c r="J213" s="28"/>
      <c r="K213" s="28"/>
      <c r="L213" s="28"/>
      <c r="M213" s="51"/>
      <c r="N213" s="31"/>
      <c r="O213" s="26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</row>
    <row r="214" spans="1:250" s="1" customFormat="1" ht="37.5" customHeight="1">
      <c r="A214" s="41"/>
      <c r="B214" s="41"/>
      <c r="C214" s="25" t="s">
        <v>449</v>
      </c>
      <c r="D214" s="29" t="s">
        <v>450</v>
      </c>
      <c r="E214" s="29" t="s">
        <v>20</v>
      </c>
      <c r="F214" s="27" t="s">
        <v>451</v>
      </c>
      <c r="G214" s="28">
        <v>84</v>
      </c>
      <c r="H214" s="28"/>
      <c r="I214" s="28"/>
      <c r="J214" s="28"/>
      <c r="K214" s="31">
        <f t="shared" si="37"/>
        <v>84</v>
      </c>
      <c r="L214" s="31"/>
      <c r="M214" s="31">
        <f>G214+G215+G216</f>
        <v>102.5</v>
      </c>
      <c r="N214" s="31"/>
      <c r="O214" s="25" t="s">
        <v>33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</row>
    <row r="215" spans="1:250" s="1" customFormat="1" ht="34.5" customHeight="1">
      <c r="A215" s="41"/>
      <c r="B215" s="41"/>
      <c r="C215" s="25"/>
      <c r="D215" s="29" t="s">
        <v>452</v>
      </c>
      <c r="E215" s="26" t="s">
        <v>27</v>
      </c>
      <c r="F215" s="27" t="s">
        <v>453</v>
      </c>
      <c r="G215" s="28">
        <v>3.1</v>
      </c>
      <c r="H215" s="28">
        <f aca="true" t="shared" si="39" ref="H215:H223">G215</f>
        <v>3.1</v>
      </c>
      <c r="I215" s="28"/>
      <c r="J215" s="28"/>
      <c r="K215" s="28"/>
      <c r="L215" s="31"/>
      <c r="M215" s="31"/>
      <c r="N215" s="31"/>
      <c r="O215" s="2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</row>
    <row r="216" spans="1:250" s="1" customFormat="1" ht="36.75" customHeight="1">
      <c r="A216" s="41"/>
      <c r="B216" s="41"/>
      <c r="C216" s="25"/>
      <c r="D216" s="29" t="s">
        <v>452</v>
      </c>
      <c r="E216" s="26" t="s">
        <v>27</v>
      </c>
      <c r="F216" s="27" t="s">
        <v>454</v>
      </c>
      <c r="G216" s="28">
        <v>15.4</v>
      </c>
      <c r="H216" s="28">
        <f t="shared" si="39"/>
        <v>15.4</v>
      </c>
      <c r="I216" s="28"/>
      <c r="J216" s="28"/>
      <c r="K216" s="28"/>
      <c r="L216" s="31"/>
      <c r="M216" s="31"/>
      <c r="N216" s="31"/>
      <c r="O216" s="25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</row>
    <row r="217" spans="1:250" s="1" customFormat="1" ht="61.5" customHeight="1">
      <c r="A217" s="42"/>
      <c r="B217" s="42"/>
      <c r="C217" s="25" t="s">
        <v>455</v>
      </c>
      <c r="D217" s="29" t="s">
        <v>456</v>
      </c>
      <c r="E217" s="26" t="s">
        <v>27</v>
      </c>
      <c r="F217" s="27" t="s">
        <v>457</v>
      </c>
      <c r="G217" s="28">
        <v>69.1</v>
      </c>
      <c r="H217" s="28">
        <f t="shared" si="39"/>
        <v>69.1</v>
      </c>
      <c r="I217" s="28"/>
      <c r="J217" s="28"/>
      <c r="K217" s="28"/>
      <c r="L217" s="31"/>
      <c r="M217" s="31">
        <f>G217</f>
        <v>69.1</v>
      </c>
      <c r="N217" s="31"/>
      <c r="O217" s="25" t="s">
        <v>33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</row>
    <row r="218" spans="1:250" s="1" customFormat="1" ht="48" customHeight="1">
      <c r="A218" s="40">
        <v>20</v>
      </c>
      <c r="B218" s="40" t="s">
        <v>458</v>
      </c>
      <c r="C218" s="25" t="s">
        <v>459</v>
      </c>
      <c r="D218" s="29" t="s">
        <v>460</v>
      </c>
      <c r="E218" s="29" t="s">
        <v>20</v>
      </c>
      <c r="F218" s="27" t="s">
        <v>461</v>
      </c>
      <c r="G218" s="28">
        <v>92.6</v>
      </c>
      <c r="H218" s="28">
        <f t="shared" si="39"/>
        <v>92.6</v>
      </c>
      <c r="I218" s="28"/>
      <c r="J218" s="28"/>
      <c r="K218" s="28"/>
      <c r="L218" s="31"/>
      <c r="M218" s="31">
        <f>G218+G219</f>
        <v>118.6</v>
      </c>
      <c r="N218" s="31">
        <f>M218+M220+M228+M223+M226+M231</f>
        <v>391.5</v>
      </c>
      <c r="O218" s="25" t="s">
        <v>22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</row>
    <row r="219" spans="1:250" s="1" customFormat="1" ht="36.75" customHeight="1">
      <c r="A219" s="41"/>
      <c r="B219" s="41"/>
      <c r="C219" s="25"/>
      <c r="D219" s="29" t="s">
        <v>462</v>
      </c>
      <c r="E219" s="29" t="s">
        <v>27</v>
      </c>
      <c r="F219" s="27" t="s">
        <v>463</v>
      </c>
      <c r="G219" s="28">
        <v>26</v>
      </c>
      <c r="H219" s="28">
        <f t="shared" si="39"/>
        <v>26</v>
      </c>
      <c r="I219" s="28"/>
      <c r="J219" s="28"/>
      <c r="K219" s="28"/>
      <c r="L219" s="31"/>
      <c r="M219" s="31"/>
      <c r="N219" s="31"/>
      <c r="O219" s="2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</row>
    <row r="220" spans="1:250" s="1" customFormat="1" ht="48" customHeight="1">
      <c r="A220" s="41"/>
      <c r="B220" s="41"/>
      <c r="C220" s="26" t="s">
        <v>464</v>
      </c>
      <c r="D220" s="29" t="s">
        <v>465</v>
      </c>
      <c r="E220" s="29" t="s">
        <v>27</v>
      </c>
      <c r="F220" s="27" t="s">
        <v>466</v>
      </c>
      <c r="G220" s="28">
        <v>72.5</v>
      </c>
      <c r="H220" s="28">
        <f t="shared" si="39"/>
        <v>72.5</v>
      </c>
      <c r="I220" s="28"/>
      <c r="J220" s="28"/>
      <c r="K220" s="28"/>
      <c r="L220" s="28"/>
      <c r="M220" s="28">
        <f>G220+G221+G222</f>
        <v>83.7</v>
      </c>
      <c r="N220" s="31"/>
      <c r="O220" s="26" t="s">
        <v>22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</row>
    <row r="221" spans="1:250" s="1" customFormat="1" ht="36.75" customHeight="1">
      <c r="A221" s="41"/>
      <c r="B221" s="41"/>
      <c r="C221" s="26"/>
      <c r="D221" s="29" t="s">
        <v>467</v>
      </c>
      <c r="E221" s="29" t="s">
        <v>20</v>
      </c>
      <c r="F221" s="27" t="s">
        <v>468</v>
      </c>
      <c r="G221" s="28">
        <v>9.5</v>
      </c>
      <c r="H221" s="28">
        <f t="shared" si="39"/>
        <v>9.5</v>
      </c>
      <c r="I221" s="28"/>
      <c r="J221" s="28"/>
      <c r="K221" s="28"/>
      <c r="L221" s="28"/>
      <c r="M221" s="28"/>
      <c r="N221" s="31"/>
      <c r="O221" s="26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</row>
    <row r="222" spans="1:250" s="1" customFormat="1" ht="37.5" customHeight="1">
      <c r="A222" s="42"/>
      <c r="B222" s="42"/>
      <c r="C222" s="26"/>
      <c r="D222" s="29" t="s">
        <v>467</v>
      </c>
      <c r="E222" s="29" t="s">
        <v>20</v>
      </c>
      <c r="F222" s="27" t="s">
        <v>469</v>
      </c>
      <c r="G222" s="28">
        <v>1.7</v>
      </c>
      <c r="H222" s="28">
        <f t="shared" si="39"/>
        <v>1.7</v>
      </c>
      <c r="I222" s="28"/>
      <c r="J222" s="28"/>
      <c r="K222" s="28"/>
      <c r="L222" s="28"/>
      <c r="M222" s="28"/>
      <c r="N222" s="31"/>
      <c r="O222" s="26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</row>
    <row r="223" spans="1:250" s="1" customFormat="1" ht="36.75" customHeight="1">
      <c r="A223" s="40">
        <v>20</v>
      </c>
      <c r="B223" s="40" t="s">
        <v>458</v>
      </c>
      <c r="C223" s="25" t="s">
        <v>470</v>
      </c>
      <c r="D223" s="29" t="s">
        <v>471</v>
      </c>
      <c r="E223" s="29" t="s">
        <v>20</v>
      </c>
      <c r="F223" s="27" t="s">
        <v>472</v>
      </c>
      <c r="G223" s="28">
        <v>10.7</v>
      </c>
      <c r="H223" s="28">
        <f t="shared" si="39"/>
        <v>10.7</v>
      </c>
      <c r="I223" s="28"/>
      <c r="J223" s="28"/>
      <c r="K223" s="28"/>
      <c r="L223" s="31"/>
      <c r="M223" s="31">
        <f>G223+G225+G224</f>
        <v>48.1</v>
      </c>
      <c r="N223" s="31"/>
      <c r="O223" s="25" t="s">
        <v>22</v>
      </c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</row>
    <row r="224" spans="1:250" s="1" customFormat="1" ht="42" customHeight="1">
      <c r="A224" s="41"/>
      <c r="B224" s="41"/>
      <c r="C224" s="25"/>
      <c r="D224" s="29" t="s">
        <v>471</v>
      </c>
      <c r="E224" s="29" t="s">
        <v>20</v>
      </c>
      <c r="F224" s="27" t="s">
        <v>473</v>
      </c>
      <c r="G224" s="28">
        <v>7.2</v>
      </c>
      <c r="H224" s="28">
        <v>7.2</v>
      </c>
      <c r="I224" s="28"/>
      <c r="J224" s="28"/>
      <c r="K224" s="28"/>
      <c r="L224" s="31"/>
      <c r="M224" s="31"/>
      <c r="N224" s="31"/>
      <c r="O224" s="25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</row>
    <row r="225" spans="1:250" s="1" customFormat="1" ht="36.75" customHeight="1">
      <c r="A225" s="41"/>
      <c r="B225" s="41"/>
      <c r="C225" s="25"/>
      <c r="D225" s="29" t="s">
        <v>471</v>
      </c>
      <c r="E225" s="29" t="s">
        <v>20</v>
      </c>
      <c r="F225" s="27" t="s">
        <v>474</v>
      </c>
      <c r="G225" s="28">
        <v>30.2</v>
      </c>
      <c r="H225" s="28">
        <v>30.2</v>
      </c>
      <c r="I225" s="28"/>
      <c r="J225" s="28"/>
      <c r="K225" s="28"/>
      <c r="L225" s="31"/>
      <c r="M225" s="31"/>
      <c r="N225" s="31"/>
      <c r="O225" s="25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</row>
    <row r="226" spans="1:250" s="2" customFormat="1" ht="39" customHeight="1">
      <c r="A226" s="41"/>
      <c r="B226" s="41"/>
      <c r="C226" s="26" t="s">
        <v>296</v>
      </c>
      <c r="D226" s="25" t="s">
        <v>475</v>
      </c>
      <c r="E226" s="25" t="s">
        <v>20</v>
      </c>
      <c r="F226" s="27" t="s">
        <v>476</v>
      </c>
      <c r="G226" s="28">
        <v>30.3</v>
      </c>
      <c r="H226" s="28">
        <f>G226</f>
        <v>30.3</v>
      </c>
      <c r="I226" s="28"/>
      <c r="J226" s="28"/>
      <c r="K226" s="28"/>
      <c r="L226" s="52"/>
      <c r="M226" s="31">
        <v>48.9</v>
      </c>
      <c r="N226" s="31"/>
      <c r="O226" s="33" t="s">
        <v>33</v>
      </c>
      <c r="IK226" s="1"/>
      <c r="IL226" s="1"/>
      <c r="IM226" s="1"/>
      <c r="IN226" s="1"/>
      <c r="IO226" s="1"/>
      <c r="IP226" s="1"/>
    </row>
    <row r="227" spans="1:250" s="2" customFormat="1" ht="69" customHeight="1">
      <c r="A227" s="41"/>
      <c r="B227" s="41"/>
      <c r="C227" s="26"/>
      <c r="D227" s="25"/>
      <c r="E227" s="25" t="s">
        <v>20</v>
      </c>
      <c r="F227" s="27" t="s">
        <v>477</v>
      </c>
      <c r="G227" s="28">
        <v>18.6</v>
      </c>
      <c r="H227" s="28">
        <f>G227</f>
        <v>18.6</v>
      </c>
      <c r="I227" s="28"/>
      <c r="J227" s="28"/>
      <c r="K227" s="28"/>
      <c r="L227" s="52"/>
      <c r="M227" s="31"/>
      <c r="N227" s="31"/>
      <c r="O227" s="33"/>
      <c r="IK227" s="1"/>
      <c r="IL227" s="1"/>
      <c r="IM227" s="1"/>
      <c r="IN227" s="1"/>
      <c r="IO227" s="1"/>
      <c r="IP227" s="1"/>
    </row>
    <row r="228" spans="1:250" s="1" customFormat="1" ht="39.75" customHeight="1">
      <c r="A228" s="41"/>
      <c r="B228" s="41"/>
      <c r="C228" s="26" t="s">
        <v>478</v>
      </c>
      <c r="D228" s="29" t="s">
        <v>479</v>
      </c>
      <c r="E228" s="29" t="s">
        <v>27</v>
      </c>
      <c r="F228" s="27" t="s">
        <v>480</v>
      </c>
      <c r="G228" s="28">
        <v>19.4</v>
      </c>
      <c r="H228" s="28"/>
      <c r="I228" s="28"/>
      <c r="J228" s="28"/>
      <c r="K228" s="31">
        <f aca="true" t="shared" si="40" ref="K228:K230">G228</f>
        <v>19.4</v>
      </c>
      <c r="L228" s="28"/>
      <c r="M228" s="28">
        <f>G228+G229+G230</f>
        <v>53.599999999999994</v>
      </c>
      <c r="N228" s="31"/>
      <c r="O228" s="26" t="s">
        <v>33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</row>
    <row r="229" spans="1:250" s="1" customFormat="1" ht="39" customHeight="1">
      <c r="A229" s="41"/>
      <c r="B229" s="41"/>
      <c r="C229" s="26"/>
      <c r="D229" s="29" t="s">
        <v>481</v>
      </c>
      <c r="E229" s="29" t="s">
        <v>20</v>
      </c>
      <c r="F229" s="27" t="s">
        <v>482</v>
      </c>
      <c r="G229" s="28">
        <v>14.4</v>
      </c>
      <c r="H229" s="28"/>
      <c r="I229" s="28"/>
      <c r="J229" s="28"/>
      <c r="K229" s="31">
        <f t="shared" si="40"/>
        <v>14.4</v>
      </c>
      <c r="L229" s="28"/>
      <c r="M229" s="28"/>
      <c r="N229" s="31"/>
      <c r="O229" s="26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</row>
    <row r="230" spans="1:250" s="1" customFormat="1" ht="37.5" customHeight="1">
      <c r="A230" s="41"/>
      <c r="B230" s="41"/>
      <c r="C230" s="26"/>
      <c r="D230" s="29" t="s">
        <v>481</v>
      </c>
      <c r="E230" s="29" t="s">
        <v>20</v>
      </c>
      <c r="F230" s="27" t="s">
        <v>483</v>
      </c>
      <c r="G230" s="28">
        <v>19.8</v>
      </c>
      <c r="H230" s="28"/>
      <c r="I230" s="28"/>
      <c r="J230" s="28"/>
      <c r="K230" s="31">
        <f t="shared" si="40"/>
        <v>19.8</v>
      </c>
      <c r="L230" s="28"/>
      <c r="M230" s="28"/>
      <c r="N230" s="31"/>
      <c r="O230" s="26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</row>
    <row r="231" spans="1:250" s="1" customFormat="1" ht="39" customHeight="1">
      <c r="A231" s="41"/>
      <c r="B231" s="41"/>
      <c r="C231" s="25" t="s">
        <v>484</v>
      </c>
      <c r="D231" s="29" t="s">
        <v>485</v>
      </c>
      <c r="E231" s="29" t="s">
        <v>20</v>
      </c>
      <c r="F231" s="27" t="s">
        <v>486</v>
      </c>
      <c r="G231" s="44">
        <v>6.6</v>
      </c>
      <c r="H231" s="44">
        <v>6.6</v>
      </c>
      <c r="I231" s="28"/>
      <c r="J231" s="28"/>
      <c r="K231" s="31"/>
      <c r="L231" s="31"/>
      <c r="M231" s="28">
        <f>G231+G232+G233</f>
        <v>38.6</v>
      </c>
      <c r="N231" s="31"/>
      <c r="O231" s="25" t="s">
        <v>33</v>
      </c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</row>
    <row r="232" spans="1:250" s="1" customFormat="1" ht="39" customHeight="1">
      <c r="A232" s="41"/>
      <c r="B232" s="41"/>
      <c r="C232" s="25"/>
      <c r="D232" s="29" t="s">
        <v>487</v>
      </c>
      <c r="E232" s="29" t="s">
        <v>27</v>
      </c>
      <c r="F232" s="27" t="s">
        <v>488</v>
      </c>
      <c r="G232" s="44">
        <v>28.8</v>
      </c>
      <c r="H232" s="44">
        <v>28.8</v>
      </c>
      <c r="I232" s="28"/>
      <c r="J232" s="28"/>
      <c r="K232" s="31"/>
      <c r="L232" s="31"/>
      <c r="M232" s="28"/>
      <c r="N232" s="31"/>
      <c r="O232" s="25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</row>
    <row r="233" spans="1:250" s="1" customFormat="1" ht="39" customHeight="1">
      <c r="A233" s="42"/>
      <c r="B233" s="42"/>
      <c r="C233" s="25"/>
      <c r="D233" s="29" t="s">
        <v>485</v>
      </c>
      <c r="E233" s="29" t="s">
        <v>20</v>
      </c>
      <c r="F233" s="27" t="s">
        <v>489</v>
      </c>
      <c r="G233" s="44">
        <v>3.2</v>
      </c>
      <c r="H233" s="44">
        <v>3.2</v>
      </c>
      <c r="I233" s="28"/>
      <c r="J233" s="28"/>
      <c r="K233" s="31"/>
      <c r="L233" s="31"/>
      <c r="M233" s="28"/>
      <c r="N233" s="31"/>
      <c r="O233" s="25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</row>
    <row r="234" spans="1:250" s="1" customFormat="1" ht="34.5" customHeight="1">
      <c r="A234" s="25">
        <v>21</v>
      </c>
      <c r="B234" s="25" t="s">
        <v>490</v>
      </c>
      <c r="C234" s="25" t="s">
        <v>491</v>
      </c>
      <c r="D234" s="26" t="s">
        <v>492</v>
      </c>
      <c r="E234" s="29" t="s">
        <v>27</v>
      </c>
      <c r="F234" s="27" t="s">
        <v>493</v>
      </c>
      <c r="G234" s="28">
        <v>41.9</v>
      </c>
      <c r="H234" s="28">
        <f aca="true" t="shared" si="41" ref="H234:H236">G234</f>
        <v>41.9</v>
      </c>
      <c r="I234" s="28"/>
      <c r="J234" s="28"/>
      <c r="K234" s="28"/>
      <c r="L234" s="31"/>
      <c r="M234" s="31">
        <f>G234+G235+G236</f>
        <v>116.2</v>
      </c>
      <c r="N234" s="31">
        <f>M234+M237+M241+M243</f>
        <v>242.2</v>
      </c>
      <c r="O234" s="25" t="s">
        <v>22</v>
      </c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</row>
    <row r="235" spans="1:250" s="1" customFormat="1" ht="36" customHeight="1">
      <c r="A235" s="25"/>
      <c r="B235" s="25"/>
      <c r="C235" s="25"/>
      <c r="D235" s="26" t="s">
        <v>494</v>
      </c>
      <c r="E235" s="29" t="s">
        <v>20</v>
      </c>
      <c r="F235" s="27" t="s">
        <v>495</v>
      </c>
      <c r="G235" s="28">
        <v>60.1</v>
      </c>
      <c r="H235" s="28">
        <f t="shared" si="41"/>
        <v>60.1</v>
      </c>
      <c r="I235" s="28"/>
      <c r="J235" s="28"/>
      <c r="K235" s="28"/>
      <c r="L235" s="31"/>
      <c r="M235" s="31"/>
      <c r="N235" s="31"/>
      <c r="O235" s="25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</row>
    <row r="236" spans="1:250" s="1" customFormat="1" ht="34.5" customHeight="1">
      <c r="A236" s="25"/>
      <c r="B236" s="25"/>
      <c r="C236" s="25"/>
      <c r="D236" s="26" t="s">
        <v>494</v>
      </c>
      <c r="E236" s="29" t="s">
        <v>20</v>
      </c>
      <c r="F236" s="27" t="s">
        <v>496</v>
      </c>
      <c r="G236" s="28">
        <v>14.2</v>
      </c>
      <c r="H236" s="28">
        <f t="shared" si="41"/>
        <v>14.2</v>
      </c>
      <c r="I236" s="28"/>
      <c r="J236" s="28"/>
      <c r="K236" s="28"/>
      <c r="L236" s="31"/>
      <c r="M236" s="31"/>
      <c r="N236" s="31"/>
      <c r="O236" s="25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</row>
    <row r="237" spans="1:250" s="1" customFormat="1" ht="34.5" customHeight="1">
      <c r="A237" s="25"/>
      <c r="B237" s="25"/>
      <c r="C237" s="25" t="s">
        <v>497</v>
      </c>
      <c r="D237" s="25" t="s">
        <v>498</v>
      </c>
      <c r="E237" s="25" t="s">
        <v>27</v>
      </c>
      <c r="F237" s="27" t="s">
        <v>499</v>
      </c>
      <c r="G237" s="28">
        <v>11.5</v>
      </c>
      <c r="H237" s="28"/>
      <c r="I237" s="28"/>
      <c r="J237" s="28"/>
      <c r="K237" s="31">
        <f aca="true" t="shared" si="42" ref="K237:K243">G237</f>
        <v>11.5</v>
      </c>
      <c r="L237" s="28"/>
      <c r="M237" s="28">
        <f>G237+G238+G239+G240</f>
        <v>36.9</v>
      </c>
      <c r="N237" s="31"/>
      <c r="O237" s="26" t="s">
        <v>33</v>
      </c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</row>
    <row r="238" spans="1:250" s="1" customFormat="1" ht="34.5" customHeight="1">
      <c r="A238" s="25"/>
      <c r="B238" s="25"/>
      <c r="C238" s="25"/>
      <c r="D238" s="25" t="s">
        <v>498</v>
      </c>
      <c r="E238" s="25" t="s">
        <v>27</v>
      </c>
      <c r="F238" s="27" t="s">
        <v>500</v>
      </c>
      <c r="G238" s="28">
        <v>16.9</v>
      </c>
      <c r="H238" s="28"/>
      <c r="I238" s="28"/>
      <c r="J238" s="28"/>
      <c r="K238" s="31">
        <f t="shared" si="42"/>
        <v>16.9</v>
      </c>
      <c r="L238" s="28"/>
      <c r="M238" s="28"/>
      <c r="N238" s="31"/>
      <c r="O238" s="26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</row>
    <row r="239" spans="1:250" s="1" customFormat="1" ht="33.75" customHeight="1">
      <c r="A239" s="25"/>
      <c r="B239" s="25"/>
      <c r="C239" s="25"/>
      <c r="D239" s="26" t="s">
        <v>501</v>
      </c>
      <c r="E239" s="29" t="s">
        <v>20</v>
      </c>
      <c r="F239" s="27" t="s">
        <v>502</v>
      </c>
      <c r="G239" s="28">
        <v>6.6</v>
      </c>
      <c r="H239" s="28"/>
      <c r="I239" s="28"/>
      <c r="J239" s="28"/>
      <c r="K239" s="31">
        <f t="shared" si="42"/>
        <v>6.6</v>
      </c>
      <c r="L239" s="28"/>
      <c r="M239" s="28"/>
      <c r="N239" s="31"/>
      <c r="O239" s="26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</row>
    <row r="240" spans="1:250" s="1" customFormat="1" ht="34.5" customHeight="1">
      <c r="A240" s="25"/>
      <c r="B240" s="25"/>
      <c r="C240" s="25"/>
      <c r="D240" s="26" t="s">
        <v>501</v>
      </c>
      <c r="E240" s="29" t="s">
        <v>20</v>
      </c>
      <c r="F240" s="27" t="s">
        <v>503</v>
      </c>
      <c r="G240" s="28">
        <v>1.9</v>
      </c>
      <c r="H240" s="28"/>
      <c r="I240" s="49"/>
      <c r="J240" s="49"/>
      <c r="K240" s="31">
        <f t="shared" si="42"/>
        <v>1.9</v>
      </c>
      <c r="L240" s="28"/>
      <c r="M240" s="28"/>
      <c r="N240" s="31"/>
      <c r="O240" s="26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</row>
    <row r="241" spans="1:250" s="1" customFormat="1" ht="34.5" customHeight="1">
      <c r="A241" s="25"/>
      <c r="B241" s="25"/>
      <c r="C241" s="25" t="s">
        <v>504</v>
      </c>
      <c r="D241" s="25" t="s">
        <v>505</v>
      </c>
      <c r="E241" s="25" t="s">
        <v>27</v>
      </c>
      <c r="F241" s="27" t="s">
        <v>506</v>
      </c>
      <c r="G241" s="28">
        <v>26</v>
      </c>
      <c r="H241" s="28"/>
      <c r="I241" s="28"/>
      <c r="J241" s="28"/>
      <c r="K241" s="31">
        <f t="shared" si="42"/>
        <v>26</v>
      </c>
      <c r="L241" s="31"/>
      <c r="M241" s="31">
        <f>G241+G242</f>
        <v>37.4</v>
      </c>
      <c r="N241" s="31"/>
      <c r="O241" s="25" t="s">
        <v>33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</row>
    <row r="242" spans="1:250" s="1" customFormat="1" ht="33.75" customHeight="1">
      <c r="A242" s="25"/>
      <c r="B242" s="25"/>
      <c r="C242" s="25"/>
      <c r="D242" s="26" t="s">
        <v>507</v>
      </c>
      <c r="E242" s="29" t="s">
        <v>20</v>
      </c>
      <c r="F242" s="27" t="s">
        <v>508</v>
      </c>
      <c r="G242" s="28">
        <v>11.4</v>
      </c>
      <c r="H242" s="28"/>
      <c r="I242" s="28"/>
      <c r="J242" s="28"/>
      <c r="K242" s="31">
        <f t="shared" si="42"/>
        <v>11.4</v>
      </c>
      <c r="L242" s="31"/>
      <c r="M242" s="31"/>
      <c r="N242" s="31"/>
      <c r="O242" s="25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</row>
    <row r="243" spans="1:15" s="2" customFormat="1" ht="36.75" customHeight="1">
      <c r="A243" s="25"/>
      <c r="B243" s="25"/>
      <c r="C243" s="25" t="s">
        <v>509</v>
      </c>
      <c r="D243" s="26" t="s">
        <v>510</v>
      </c>
      <c r="E243" s="29" t="s">
        <v>20</v>
      </c>
      <c r="F243" s="27" t="s">
        <v>511</v>
      </c>
      <c r="G243" s="28">
        <v>51.7</v>
      </c>
      <c r="H243" s="28"/>
      <c r="I243" s="28"/>
      <c r="J243" s="28"/>
      <c r="K243" s="31">
        <f t="shared" si="42"/>
        <v>51.7</v>
      </c>
      <c r="L243" s="31"/>
      <c r="M243" s="31">
        <f>G243</f>
        <v>51.7</v>
      </c>
      <c r="N243" s="31"/>
      <c r="O243" s="25" t="s">
        <v>33</v>
      </c>
    </row>
    <row r="244" spans="1:15" s="2" customFormat="1" ht="34.5" customHeight="1">
      <c r="A244" s="40">
        <v>22</v>
      </c>
      <c r="B244" s="40" t="s">
        <v>512</v>
      </c>
      <c r="C244" s="40" t="s">
        <v>513</v>
      </c>
      <c r="D244" s="25" t="s">
        <v>514</v>
      </c>
      <c r="E244" s="25" t="s">
        <v>20</v>
      </c>
      <c r="F244" s="27" t="s">
        <v>515</v>
      </c>
      <c r="G244" s="28">
        <v>4.6</v>
      </c>
      <c r="H244" s="28">
        <f aca="true" t="shared" si="43" ref="H244:H251">G244</f>
        <v>4.6</v>
      </c>
      <c r="I244" s="28"/>
      <c r="J244" s="28"/>
      <c r="K244" s="28"/>
      <c r="L244" s="31"/>
      <c r="M244" s="31">
        <f>G244+G245+G246+G247</f>
        <v>87.6</v>
      </c>
      <c r="N244" s="31">
        <f>M244+M248+M253+M252</f>
        <v>237.2</v>
      </c>
      <c r="O244" s="25" t="s">
        <v>22</v>
      </c>
    </row>
    <row r="245" spans="1:15" s="2" customFormat="1" ht="36" customHeight="1">
      <c r="A245" s="41"/>
      <c r="B245" s="41"/>
      <c r="C245" s="41"/>
      <c r="D245" s="25" t="s">
        <v>514</v>
      </c>
      <c r="E245" s="25" t="s">
        <v>20</v>
      </c>
      <c r="F245" s="27" t="s">
        <v>516</v>
      </c>
      <c r="G245" s="28">
        <v>68.8</v>
      </c>
      <c r="H245" s="28">
        <f t="shared" si="43"/>
        <v>68.8</v>
      </c>
      <c r="I245" s="28"/>
      <c r="J245" s="28"/>
      <c r="K245" s="28"/>
      <c r="L245" s="31"/>
      <c r="M245" s="31"/>
      <c r="N245" s="31"/>
      <c r="O245" s="25"/>
    </row>
    <row r="246" spans="1:15" s="2" customFormat="1" ht="34.5" customHeight="1">
      <c r="A246" s="42"/>
      <c r="B246" s="42"/>
      <c r="C246" s="42"/>
      <c r="D246" s="25" t="s">
        <v>514</v>
      </c>
      <c r="E246" s="25" t="s">
        <v>20</v>
      </c>
      <c r="F246" s="27" t="s">
        <v>517</v>
      </c>
      <c r="G246" s="28">
        <v>12.3</v>
      </c>
      <c r="H246" s="28">
        <f t="shared" si="43"/>
        <v>12.3</v>
      </c>
      <c r="I246" s="28"/>
      <c r="J246" s="28"/>
      <c r="K246" s="28"/>
      <c r="L246" s="31"/>
      <c r="M246" s="31"/>
      <c r="N246" s="31"/>
      <c r="O246" s="25"/>
    </row>
    <row r="247" spans="1:15" s="2" customFormat="1" ht="34.5" customHeight="1">
      <c r="A247" s="40">
        <v>22</v>
      </c>
      <c r="B247" s="40" t="s">
        <v>512</v>
      </c>
      <c r="C247" s="25" t="s">
        <v>513</v>
      </c>
      <c r="D247" s="25" t="s">
        <v>514</v>
      </c>
      <c r="E247" s="25" t="s">
        <v>20</v>
      </c>
      <c r="F247" s="27" t="s">
        <v>518</v>
      </c>
      <c r="G247" s="28">
        <v>1.9</v>
      </c>
      <c r="H247" s="28">
        <f t="shared" si="43"/>
        <v>1.9</v>
      </c>
      <c r="I247" s="28"/>
      <c r="J247" s="28"/>
      <c r="K247" s="28"/>
      <c r="L247" s="31"/>
      <c r="M247" s="31"/>
      <c r="N247" s="31"/>
      <c r="O247" s="25"/>
    </row>
    <row r="248" spans="1:15" s="2" customFormat="1" ht="33.75" customHeight="1">
      <c r="A248" s="41"/>
      <c r="B248" s="41"/>
      <c r="C248" s="25" t="s">
        <v>519</v>
      </c>
      <c r="D248" s="25" t="s">
        <v>520</v>
      </c>
      <c r="E248" s="25" t="s">
        <v>20</v>
      </c>
      <c r="F248" s="27" t="s">
        <v>521</v>
      </c>
      <c r="G248" s="28">
        <v>29.2</v>
      </c>
      <c r="H248" s="28">
        <f t="shared" si="43"/>
        <v>29.2</v>
      </c>
      <c r="I248" s="28"/>
      <c r="J248" s="28"/>
      <c r="K248" s="28"/>
      <c r="L248" s="31"/>
      <c r="M248" s="31">
        <f>G248+G249+G250+G251</f>
        <v>45.6</v>
      </c>
      <c r="N248" s="31"/>
      <c r="O248" s="25" t="s">
        <v>22</v>
      </c>
    </row>
    <row r="249" spans="1:15" s="2" customFormat="1" ht="24">
      <c r="A249" s="41"/>
      <c r="B249" s="41"/>
      <c r="C249" s="25"/>
      <c r="D249" s="25" t="s">
        <v>520</v>
      </c>
      <c r="E249" s="25" t="s">
        <v>20</v>
      </c>
      <c r="F249" s="27" t="s">
        <v>522</v>
      </c>
      <c r="G249" s="28">
        <v>2.1</v>
      </c>
      <c r="H249" s="28">
        <f t="shared" si="43"/>
        <v>2.1</v>
      </c>
      <c r="I249" s="28"/>
      <c r="J249" s="28"/>
      <c r="K249" s="28"/>
      <c r="L249" s="31"/>
      <c r="M249" s="31"/>
      <c r="N249" s="31"/>
      <c r="O249" s="25"/>
    </row>
    <row r="250" spans="1:15" s="2" customFormat="1" ht="36" customHeight="1">
      <c r="A250" s="41"/>
      <c r="B250" s="41"/>
      <c r="C250" s="25"/>
      <c r="D250" s="25" t="s">
        <v>520</v>
      </c>
      <c r="E250" s="25" t="s">
        <v>20</v>
      </c>
      <c r="F250" s="27" t="s">
        <v>523</v>
      </c>
      <c r="G250" s="28">
        <v>5.3</v>
      </c>
      <c r="H250" s="28">
        <f t="shared" si="43"/>
        <v>5.3</v>
      </c>
      <c r="I250" s="28"/>
      <c r="J250" s="28"/>
      <c r="K250" s="28"/>
      <c r="L250" s="31"/>
      <c r="M250" s="31"/>
      <c r="N250" s="31"/>
      <c r="O250" s="25"/>
    </row>
    <row r="251" spans="1:15" s="2" customFormat="1" ht="24">
      <c r="A251" s="41"/>
      <c r="B251" s="41"/>
      <c r="C251" s="25"/>
      <c r="D251" s="25" t="s">
        <v>520</v>
      </c>
      <c r="E251" s="25" t="s">
        <v>20</v>
      </c>
      <c r="F251" s="27" t="s">
        <v>524</v>
      </c>
      <c r="G251" s="28">
        <v>9</v>
      </c>
      <c r="H251" s="28">
        <f t="shared" si="43"/>
        <v>9</v>
      </c>
      <c r="I251" s="28"/>
      <c r="J251" s="28"/>
      <c r="K251" s="28"/>
      <c r="L251" s="31"/>
      <c r="M251" s="31"/>
      <c r="N251" s="31"/>
      <c r="O251" s="25"/>
    </row>
    <row r="252" spans="1:15" s="2" customFormat="1" ht="36" customHeight="1">
      <c r="A252" s="41"/>
      <c r="B252" s="41"/>
      <c r="C252" s="25" t="s">
        <v>525</v>
      </c>
      <c r="D252" s="25" t="s">
        <v>526</v>
      </c>
      <c r="E252" s="25" t="s">
        <v>27</v>
      </c>
      <c r="F252" s="27" t="s">
        <v>527</v>
      </c>
      <c r="G252" s="28">
        <v>41.6</v>
      </c>
      <c r="H252" s="28"/>
      <c r="I252" s="28"/>
      <c r="J252" s="28"/>
      <c r="K252" s="31">
        <f aca="true" t="shared" si="44" ref="K252:K255">G252</f>
        <v>41.6</v>
      </c>
      <c r="L252" s="31"/>
      <c r="M252" s="31">
        <f>G252</f>
        <v>41.6</v>
      </c>
      <c r="N252" s="31"/>
      <c r="O252" s="25" t="s">
        <v>33</v>
      </c>
    </row>
    <row r="253" spans="1:15" s="2" customFormat="1" ht="36" customHeight="1">
      <c r="A253" s="41"/>
      <c r="B253" s="41"/>
      <c r="C253" s="25" t="s">
        <v>528</v>
      </c>
      <c r="D253" s="25" t="s">
        <v>529</v>
      </c>
      <c r="E253" s="25" t="s">
        <v>27</v>
      </c>
      <c r="F253" s="27" t="s">
        <v>530</v>
      </c>
      <c r="G253" s="28">
        <v>52.5</v>
      </c>
      <c r="H253" s="28"/>
      <c r="I253" s="28"/>
      <c r="J253" s="28"/>
      <c r="K253" s="31">
        <f t="shared" si="44"/>
        <v>52.5</v>
      </c>
      <c r="L253" s="31"/>
      <c r="M253" s="31">
        <f>G253+G254+G255</f>
        <v>62.4</v>
      </c>
      <c r="N253" s="31"/>
      <c r="O253" s="25" t="s">
        <v>33</v>
      </c>
    </row>
    <row r="254" spans="1:15" s="2" customFormat="1" ht="24">
      <c r="A254" s="41"/>
      <c r="B254" s="41"/>
      <c r="C254" s="25"/>
      <c r="D254" s="25" t="s">
        <v>531</v>
      </c>
      <c r="E254" s="25" t="s">
        <v>20</v>
      </c>
      <c r="F254" s="27" t="s">
        <v>532</v>
      </c>
      <c r="G254" s="28">
        <v>3.6</v>
      </c>
      <c r="H254" s="28"/>
      <c r="I254" s="28"/>
      <c r="J254" s="28"/>
      <c r="K254" s="31">
        <f t="shared" si="44"/>
        <v>3.6</v>
      </c>
      <c r="L254" s="31"/>
      <c r="M254" s="31"/>
      <c r="N254" s="31"/>
      <c r="O254" s="25"/>
    </row>
    <row r="255" spans="1:15" s="2" customFormat="1" ht="33.75" customHeight="1">
      <c r="A255" s="42"/>
      <c r="B255" s="42"/>
      <c r="C255" s="25"/>
      <c r="D255" s="25" t="s">
        <v>531</v>
      </c>
      <c r="E255" s="25" t="s">
        <v>20</v>
      </c>
      <c r="F255" s="27" t="s">
        <v>533</v>
      </c>
      <c r="G255" s="28">
        <v>6.3</v>
      </c>
      <c r="H255" s="28"/>
      <c r="I255" s="28"/>
      <c r="J255" s="28"/>
      <c r="K255" s="31">
        <f t="shared" si="44"/>
        <v>6.3</v>
      </c>
      <c r="L255" s="31"/>
      <c r="M255" s="31"/>
      <c r="N255" s="31"/>
      <c r="O255" s="25"/>
    </row>
    <row r="256" spans="1:15" s="2" customFormat="1" ht="33.75" customHeight="1">
      <c r="A256" s="37">
        <v>23</v>
      </c>
      <c r="B256" s="37" t="s">
        <v>534</v>
      </c>
      <c r="C256" s="34" t="s">
        <v>535</v>
      </c>
      <c r="D256" s="34" t="s">
        <v>536</v>
      </c>
      <c r="E256" s="26" t="s">
        <v>20</v>
      </c>
      <c r="F256" s="30" t="s">
        <v>537</v>
      </c>
      <c r="G256" s="31">
        <v>6.5</v>
      </c>
      <c r="H256" s="28">
        <f aca="true" t="shared" si="45" ref="H256:H259">G256</f>
        <v>6.5</v>
      </c>
      <c r="I256" s="31"/>
      <c r="J256" s="31"/>
      <c r="K256" s="31"/>
      <c r="L256" s="31"/>
      <c r="M256" s="31">
        <f>G256+G257+G258+G259</f>
        <v>66.6</v>
      </c>
      <c r="N256" s="31">
        <f>M256+M260+M265+M264</f>
        <v>259.2</v>
      </c>
      <c r="O256" s="25" t="s">
        <v>22</v>
      </c>
    </row>
    <row r="257" spans="1:15" s="2" customFormat="1" ht="36.75" customHeight="1">
      <c r="A257" s="38"/>
      <c r="B257" s="38"/>
      <c r="C257" s="34"/>
      <c r="D257" s="34" t="s">
        <v>538</v>
      </c>
      <c r="E257" s="26" t="s">
        <v>27</v>
      </c>
      <c r="F257" s="30" t="s">
        <v>539</v>
      </c>
      <c r="G257" s="31">
        <v>22.1</v>
      </c>
      <c r="H257" s="28">
        <f t="shared" si="45"/>
        <v>22.1</v>
      </c>
      <c r="I257" s="31"/>
      <c r="J257" s="31"/>
      <c r="K257" s="31"/>
      <c r="L257" s="31"/>
      <c r="M257" s="31"/>
      <c r="N257" s="31"/>
      <c r="O257" s="25"/>
    </row>
    <row r="258" spans="1:15" s="2" customFormat="1" ht="34.5" customHeight="1">
      <c r="A258" s="38"/>
      <c r="B258" s="38"/>
      <c r="C258" s="34"/>
      <c r="D258" s="34" t="s">
        <v>536</v>
      </c>
      <c r="E258" s="26" t="s">
        <v>20</v>
      </c>
      <c r="F258" s="30" t="s">
        <v>540</v>
      </c>
      <c r="G258" s="31">
        <v>17.4</v>
      </c>
      <c r="H258" s="28">
        <f t="shared" si="45"/>
        <v>17.4</v>
      </c>
      <c r="I258" s="31"/>
      <c r="J258" s="31"/>
      <c r="K258" s="31"/>
      <c r="L258" s="31"/>
      <c r="M258" s="31"/>
      <c r="N258" s="31"/>
      <c r="O258" s="25"/>
    </row>
    <row r="259" spans="1:15" s="2" customFormat="1" ht="36.75" customHeight="1">
      <c r="A259" s="39"/>
      <c r="B259" s="39"/>
      <c r="C259" s="34"/>
      <c r="D259" s="34" t="s">
        <v>536</v>
      </c>
      <c r="E259" s="26" t="s">
        <v>20</v>
      </c>
      <c r="F259" s="30" t="s">
        <v>541</v>
      </c>
      <c r="G259" s="31">
        <v>20.6</v>
      </c>
      <c r="H259" s="28">
        <f t="shared" si="45"/>
        <v>20.6</v>
      </c>
      <c r="I259" s="31"/>
      <c r="J259" s="31"/>
      <c r="K259" s="31"/>
      <c r="L259" s="31"/>
      <c r="M259" s="31"/>
      <c r="N259" s="31"/>
      <c r="O259" s="25"/>
    </row>
    <row r="260" spans="1:15" s="2" customFormat="1" ht="43.5" customHeight="1">
      <c r="A260" s="37">
        <v>23</v>
      </c>
      <c r="B260" s="37" t="s">
        <v>534</v>
      </c>
      <c r="C260" s="34" t="s">
        <v>542</v>
      </c>
      <c r="D260" s="34" t="s">
        <v>543</v>
      </c>
      <c r="E260" s="29" t="s">
        <v>20</v>
      </c>
      <c r="F260" s="30" t="s">
        <v>544</v>
      </c>
      <c r="G260" s="31">
        <v>31.7</v>
      </c>
      <c r="H260" s="28"/>
      <c r="I260" s="31"/>
      <c r="J260" s="31"/>
      <c r="K260" s="31">
        <f aca="true" t="shared" si="46" ref="K260:K264">G260</f>
        <v>31.7</v>
      </c>
      <c r="L260" s="31"/>
      <c r="M260" s="31">
        <f>G260+G261+G262+G263</f>
        <v>50.699999999999996</v>
      </c>
      <c r="N260" s="31"/>
      <c r="O260" s="25" t="s">
        <v>33</v>
      </c>
    </row>
    <row r="261" spans="1:15" s="2" customFormat="1" ht="36" customHeight="1">
      <c r="A261" s="38"/>
      <c r="B261" s="38"/>
      <c r="C261" s="34"/>
      <c r="D261" s="34" t="s">
        <v>545</v>
      </c>
      <c r="E261" s="26" t="s">
        <v>27</v>
      </c>
      <c r="F261" s="30" t="s">
        <v>546</v>
      </c>
      <c r="G261" s="31">
        <v>2.1</v>
      </c>
      <c r="H261" s="28"/>
      <c r="I261" s="31"/>
      <c r="J261" s="31"/>
      <c r="K261" s="31">
        <f t="shared" si="46"/>
        <v>2.1</v>
      </c>
      <c r="L261" s="31"/>
      <c r="M261" s="31"/>
      <c r="N261" s="31"/>
      <c r="O261" s="25"/>
    </row>
    <row r="262" spans="1:15" s="2" customFormat="1" ht="33.75" customHeight="1">
      <c r="A262" s="38"/>
      <c r="B262" s="38"/>
      <c r="C262" s="34"/>
      <c r="D262" s="34" t="s">
        <v>545</v>
      </c>
      <c r="E262" s="26" t="s">
        <v>27</v>
      </c>
      <c r="F262" s="30" t="s">
        <v>547</v>
      </c>
      <c r="G262" s="31">
        <v>13.9</v>
      </c>
      <c r="H262" s="28"/>
      <c r="I262" s="31"/>
      <c r="J262" s="31"/>
      <c r="K262" s="31">
        <f t="shared" si="46"/>
        <v>13.9</v>
      </c>
      <c r="L262" s="31"/>
      <c r="M262" s="31"/>
      <c r="N262" s="31"/>
      <c r="O262" s="25"/>
    </row>
    <row r="263" spans="1:15" s="2" customFormat="1" ht="33.75" customHeight="1">
      <c r="A263" s="38"/>
      <c r="B263" s="38"/>
      <c r="C263" s="34"/>
      <c r="D263" s="34" t="s">
        <v>543</v>
      </c>
      <c r="E263" s="29" t="s">
        <v>20</v>
      </c>
      <c r="F263" s="30" t="s">
        <v>548</v>
      </c>
      <c r="G263" s="31">
        <v>3</v>
      </c>
      <c r="H263" s="28"/>
      <c r="I263" s="31"/>
      <c r="J263" s="31"/>
      <c r="K263" s="31">
        <f t="shared" si="46"/>
        <v>3</v>
      </c>
      <c r="L263" s="31"/>
      <c r="M263" s="31"/>
      <c r="N263" s="31"/>
      <c r="O263" s="25"/>
    </row>
    <row r="264" spans="1:15" s="2" customFormat="1" ht="33.75" customHeight="1">
      <c r="A264" s="38"/>
      <c r="B264" s="38"/>
      <c r="C264" s="34" t="s">
        <v>549</v>
      </c>
      <c r="D264" s="34" t="s">
        <v>550</v>
      </c>
      <c r="E264" s="29" t="s">
        <v>27</v>
      </c>
      <c r="F264" s="30" t="s">
        <v>551</v>
      </c>
      <c r="G264" s="31">
        <v>62.2</v>
      </c>
      <c r="H264" s="28"/>
      <c r="I264" s="31"/>
      <c r="J264" s="31"/>
      <c r="K264" s="31">
        <f t="shared" si="46"/>
        <v>62.2</v>
      </c>
      <c r="L264" s="31"/>
      <c r="M264" s="31">
        <v>62.2</v>
      </c>
      <c r="N264" s="31"/>
      <c r="O264" s="25" t="s">
        <v>33</v>
      </c>
    </row>
    <row r="265" spans="1:15" s="2" customFormat="1" ht="34.5" customHeight="1">
      <c r="A265" s="38"/>
      <c r="B265" s="38"/>
      <c r="C265" s="34" t="s">
        <v>552</v>
      </c>
      <c r="D265" s="34" t="s">
        <v>553</v>
      </c>
      <c r="E265" s="26" t="s">
        <v>20</v>
      </c>
      <c r="F265" s="30" t="s">
        <v>554</v>
      </c>
      <c r="G265" s="31">
        <v>19.9</v>
      </c>
      <c r="H265" s="28">
        <f aca="true" t="shared" si="47" ref="H265:H276">G265</f>
        <v>19.9</v>
      </c>
      <c r="I265" s="31"/>
      <c r="J265" s="31"/>
      <c r="K265" s="31"/>
      <c r="L265" s="31"/>
      <c r="M265" s="31">
        <f>G265+G266+G267+G268</f>
        <v>79.7</v>
      </c>
      <c r="N265" s="31"/>
      <c r="O265" s="25" t="s">
        <v>33</v>
      </c>
    </row>
    <row r="266" spans="1:15" s="2" customFormat="1" ht="33" customHeight="1">
      <c r="A266" s="38"/>
      <c r="B266" s="38"/>
      <c r="C266" s="34"/>
      <c r="D266" s="34" t="s">
        <v>553</v>
      </c>
      <c r="E266" s="26" t="s">
        <v>20</v>
      </c>
      <c r="F266" s="30" t="s">
        <v>555</v>
      </c>
      <c r="G266" s="31">
        <v>4.9</v>
      </c>
      <c r="H266" s="28">
        <f t="shared" si="47"/>
        <v>4.9</v>
      </c>
      <c r="I266" s="31"/>
      <c r="J266" s="31"/>
      <c r="K266" s="31"/>
      <c r="L266" s="31"/>
      <c r="M266" s="31"/>
      <c r="N266" s="31"/>
      <c r="O266" s="25"/>
    </row>
    <row r="267" spans="1:15" s="2" customFormat="1" ht="33.75" customHeight="1">
      <c r="A267" s="38"/>
      <c r="B267" s="38"/>
      <c r="C267" s="34"/>
      <c r="D267" s="34" t="s">
        <v>553</v>
      </c>
      <c r="E267" s="26" t="s">
        <v>20</v>
      </c>
      <c r="F267" s="30" t="s">
        <v>556</v>
      </c>
      <c r="G267" s="31">
        <v>37.2</v>
      </c>
      <c r="H267" s="28">
        <f t="shared" si="47"/>
        <v>37.2</v>
      </c>
      <c r="I267" s="53"/>
      <c r="J267" s="53"/>
      <c r="K267" s="31"/>
      <c r="L267" s="31"/>
      <c r="M267" s="31"/>
      <c r="N267" s="31"/>
      <c r="O267" s="25"/>
    </row>
    <row r="268" spans="1:15" s="2" customFormat="1" ht="34.5" customHeight="1">
      <c r="A268" s="39"/>
      <c r="B268" s="39"/>
      <c r="C268" s="34"/>
      <c r="D268" s="34" t="s">
        <v>553</v>
      </c>
      <c r="E268" s="26" t="s">
        <v>20</v>
      </c>
      <c r="F268" s="30" t="s">
        <v>557</v>
      </c>
      <c r="G268" s="31">
        <v>17.7</v>
      </c>
      <c r="H268" s="28">
        <f t="shared" si="47"/>
        <v>17.7</v>
      </c>
      <c r="I268" s="31"/>
      <c r="J268" s="31"/>
      <c r="K268" s="31"/>
      <c r="L268" s="31"/>
      <c r="M268" s="31"/>
      <c r="N268" s="31"/>
      <c r="O268" s="25"/>
    </row>
    <row r="269" spans="1:250" s="1" customFormat="1" ht="33" customHeight="1">
      <c r="A269" s="40">
        <v>24</v>
      </c>
      <c r="B269" s="40" t="s">
        <v>558</v>
      </c>
      <c r="C269" s="40" t="s">
        <v>559</v>
      </c>
      <c r="D269" s="25" t="s">
        <v>560</v>
      </c>
      <c r="E269" s="29" t="s">
        <v>20</v>
      </c>
      <c r="F269" s="27" t="s">
        <v>561</v>
      </c>
      <c r="G269" s="28">
        <v>9.9</v>
      </c>
      <c r="H269" s="28">
        <f t="shared" si="47"/>
        <v>9.9</v>
      </c>
      <c r="I269" s="28"/>
      <c r="J269" s="28"/>
      <c r="K269" s="28"/>
      <c r="L269" s="31"/>
      <c r="M269" s="31">
        <f>G269+G270+G271+G272+G273+G274</f>
        <v>32.00000000000001</v>
      </c>
      <c r="N269" s="31">
        <f>M269</f>
        <v>32.00000000000001</v>
      </c>
      <c r="O269" s="25" t="s">
        <v>22</v>
      </c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</row>
    <row r="270" spans="1:250" s="1" customFormat="1" ht="34.5" customHeight="1">
      <c r="A270" s="41"/>
      <c r="B270" s="41"/>
      <c r="C270" s="41"/>
      <c r="D270" s="25" t="s">
        <v>560</v>
      </c>
      <c r="E270" s="29" t="s">
        <v>20</v>
      </c>
      <c r="F270" s="27" t="s">
        <v>562</v>
      </c>
      <c r="G270" s="28">
        <v>3.2</v>
      </c>
      <c r="H270" s="28">
        <f t="shared" si="47"/>
        <v>3.2</v>
      </c>
      <c r="I270" s="28"/>
      <c r="J270" s="28"/>
      <c r="K270" s="28"/>
      <c r="L270" s="31"/>
      <c r="M270" s="31"/>
      <c r="N270" s="31"/>
      <c r="O270" s="25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</row>
    <row r="271" spans="1:250" s="1" customFormat="1" ht="34.5" customHeight="1">
      <c r="A271" s="41"/>
      <c r="B271" s="41"/>
      <c r="C271" s="41"/>
      <c r="D271" s="25" t="s">
        <v>560</v>
      </c>
      <c r="E271" s="29" t="s">
        <v>20</v>
      </c>
      <c r="F271" s="27" t="s">
        <v>563</v>
      </c>
      <c r="G271" s="28">
        <v>0.8</v>
      </c>
      <c r="H271" s="28">
        <f t="shared" si="47"/>
        <v>0.8</v>
      </c>
      <c r="I271" s="28"/>
      <c r="J271" s="28"/>
      <c r="K271" s="28"/>
      <c r="L271" s="31"/>
      <c r="M271" s="31"/>
      <c r="N271" s="31"/>
      <c r="O271" s="25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</row>
    <row r="272" spans="1:250" s="1" customFormat="1" ht="34.5" customHeight="1">
      <c r="A272" s="42"/>
      <c r="B272" s="42"/>
      <c r="C272" s="42"/>
      <c r="D272" s="25" t="s">
        <v>560</v>
      </c>
      <c r="E272" s="29" t="s">
        <v>20</v>
      </c>
      <c r="F272" s="27" t="s">
        <v>564</v>
      </c>
      <c r="G272" s="28">
        <v>7.9</v>
      </c>
      <c r="H272" s="28">
        <f t="shared" si="47"/>
        <v>7.9</v>
      </c>
      <c r="I272" s="28"/>
      <c r="J272" s="28"/>
      <c r="K272" s="28"/>
      <c r="L272" s="31"/>
      <c r="M272" s="31"/>
      <c r="N272" s="31"/>
      <c r="O272" s="25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</row>
    <row r="273" spans="1:250" s="1" customFormat="1" ht="39.75" customHeight="1">
      <c r="A273" s="40">
        <v>24</v>
      </c>
      <c r="B273" s="40" t="s">
        <v>558</v>
      </c>
      <c r="C273" s="40" t="s">
        <v>559</v>
      </c>
      <c r="D273" s="25" t="s">
        <v>560</v>
      </c>
      <c r="E273" s="29" t="s">
        <v>20</v>
      </c>
      <c r="F273" s="27" t="s">
        <v>565</v>
      </c>
      <c r="G273" s="28">
        <v>6.3</v>
      </c>
      <c r="H273" s="28">
        <f t="shared" si="47"/>
        <v>6.3</v>
      </c>
      <c r="I273" s="28"/>
      <c r="J273" s="28"/>
      <c r="K273" s="28"/>
      <c r="L273" s="31"/>
      <c r="M273" s="31"/>
      <c r="N273" s="31"/>
      <c r="O273" s="25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</row>
    <row r="274" spans="1:15" s="2" customFormat="1" ht="39" customHeight="1">
      <c r="A274" s="50"/>
      <c r="B274" s="50"/>
      <c r="C274" s="50"/>
      <c r="D274" s="25" t="s">
        <v>560</v>
      </c>
      <c r="E274" s="29" t="s">
        <v>20</v>
      </c>
      <c r="F274" s="30" t="s">
        <v>566</v>
      </c>
      <c r="G274" s="31">
        <v>3.9</v>
      </c>
      <c r="H274" s="28">
        <f t="shared" si="47"/>
        <v>3.9</v>
      </c>
      <c r="I274" s="31"/>
      <c r="J274" s="31"/>
      <c r="K274" s="31"/>
      <c r="L274" s="31"/>
      <c r="M274" s="31"/>
      <c r="N274" s="31"/>
      <c r="O274" s="25"/>
    </row>
    <row r="275" spans="1:250" s="1" customFormat="1" ht="37.5" customHeight="1">
      <c r="A275" s="25">
        <v>25</v>
      </c>
      <c r="B275" s="25" t="s">
        <v>567</v>
      </c>
      <c r="C275" s="25" t="s">
        <v>568</v>
      </c>
      <c r="D275" s="25" t="s">
        <v>569</v>
      </c>
      <c r="E275" s="29" t="s">
        <v>20</v>
      </c>
      <c r="F275" s="27" t="s">
        <v>570</v>
      </c>
      <c r="G275" s="28">
        <v>49.7</v>
      </c>
      <c r="H275" s="28">
        <f t="shared" si="47"/>
        <v>49.7</v>
      </c>
      <c r="I275" s="28"/>
      <c r="J275" s="28"/>
      <c r="K275" s="28"/>
      <c r="L275" s="31"/>
      <c r="M275" s="31">
        <f>G275+G276</f>
        <v>60.800000000000004</v>
      </c>
      <c r="N275" s="31">
        <f aca="true" t="shared" si="48" ref="N275:N279">M275</f>
        <v>60.800000000000004</v>
      </c>
      <c r="O275" s="25" t="s">
        <v>33</v>
      </c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</row>
    <row r="276" spans="1:250" s="1" customFormat="1" ht="37.5" customHeight="1">
      <c r="A276" s="25"/>
      <c r="B276" s="25"/>
      <c r="C276" s="25"/>
      <c r="D276" s="25" t="s">
        <v>571</v>
      </c>
      <c r="E276" s="29" t="s">
        <v>572</v>
      </c>
      <c r="F276" s="27" t="s">
        <v>573</v>
      </c>
      <c r="G276" s="28">
        <v>11.1</v>
      </c>
      <c r="H276" s="28">
        <f t="shared" si="47"/>
        <v>11.1</v>
      </c>
      <c r="I276" s="28"/>
      <c r="J276" s="28"/>
      <c r="K276" s="28"/>
      <c r="L276" s="31"/>
      <c r="M276" s="31"/>
      <c r="N276" s="31"/>
      <c r="O276" s="25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</row>
    <row r="277" spans="1:250" s="1" customFormat="1" ht="39.75" customHeight="1">
      <c r="A277" s="25">
        <v>26</v>
      </c>
      <c r="B277" s="25" t="s">
        <v>574</v>
      </c>
      <c r="C277" s="25" t="s">
        <v>575</v>
      </c>
      <c r="D277" s="25" t="s">
        <v>576</v>
      </c>
      <c r="E277" s="25" t="s">
        <v>27</v>
      </c>
      <c r="F277" s="27" t="s">
        <v>577</v>
      </c>
      <c r="G277" s="28">
        <v>15</v>
      </c>
      <c r="H277" s="28"/>
      <c r="I277" s="28">
        <f>G277</f>
        <v>15</v>
      </c>
      <c r="J277" s="28"/>
      <c r="K277" s="28"/>
      <c r="L277" s="31"/>
      <c r="M277" s="31">
        <f>G277+G278</f>
        <v>45</v>
      </c>
      <c r="N277" s="31">
        <f t="shared" si="48"/>
        <v>45</v>
      </c>
      <c r="O277" s="25" t="s">
        <v>33</v>
      </c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</row>
    <row r="278" spans="1:250" s="1" customFormat="1" ht="36" customHeight="1">
      <c r="A278" s="25"/>
      <c r="B278" s="25"/>
      <c r="C278" s="25"/>
      <c r="D278" s="26" t="s">
        <v>578</v>
      </c>
      <c r="E278" s="29" t="s">
        <v>20</v>
      </c>
      <c r="F278" s="27" t="s">
        <v>579</v>
      </c>
      <c r="G278" s="28">
        <v>30</v>
      </c>
      <c r="H278" s="28"/>
      <c r="I278" s="28">
        <f>G278</f>
        <v>30</v>
      </c>
      <c r="J278" s="28"/>
      <c r="K278" s="28"/>
      <c r="L278" s="31"/>
      <c r="M278" s="31"/>
      <c r="N278" s="31"/>
      <c r="O278" s="25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</row>
    <row r="279" spans="1:250" s="1" customFormat="1" ht="39" customHeight="1">
      <c r="A279" s="25">
        <v>27</v>
      </c>
      <c r="B279" s="25" t="s">
        <v>580</v>
      </c>
      <c r="C279" s="25"/>
      <c r="D279" s="25" t="s">
        <v>581</v>
      </c>
      <c r="E279" s="33" t="s">
        <v>582</v>
      </c>
      <c r="F279" s="30" t="s">
        <v>582</v>
      </c>
      <c r="G279" s="31">
        <v>37</v>
      </c>
      <c r="H279" s="28">
        <f>G279</f>
        <v>37</v>
      </c>
      <c r="I279" s="31"/>
      <c r="J279" s="31"/>
      <c r="K279" s="31"/>
      <c r="L279" s="31"/>
      <c r="M279" s="31">
        <f>G279</f>
        <v>37</v>
      </c>
      <c r="N279" s="31">
        <f t="shared" si="48"/>
        <v>37</v>
      </c>
      <c r="O279" s="25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</row>
  </sheetData>
  <sheetProtection/>
  <mergeCells count="360">
    <mergeCell ref="A1:O1"/>
    <mergeCell ref="H2:L2"/>
    <mergeCell ref="A4:C4"/>
    <mergeCell ref="A2:A3"/>
    <mergeCell ref="A5:A10"/>
    <mergeCell ref="A11:A16"/>
    <mergeCell ref="A17:A27"/>
    <mergeCell ref="A28:A37"/>
    <mergeCell ref="A38:A48"/>
    <mergeCell ref="A49:A57"/>
    <mergeCell ref="A58:A60"/>
    <mergeCell ref="A61:A72"/>
    <mergeCell ref="A73:A81"/>
    <mergeCell ref="A82:A85"/>
    <mergeCell ref="A86:A97"/>
    <mergeCell ref="A98:A108"/>
    <mergeCell ref="A109:A113"/>
    <mergeCell ref="A114:A120"/>
    <mergeCell ref="A121:A131"/>
    <mergeCell ref="A132:A133"/>
    <mergeCell ref="A134:A143"/>
    <mergeCell ref="A144:A145"/>
    <mergeCell ref="A146:A149"/>
    <mergeCell ref="A150:A158"/>
    <mergeCell ref="A159:A160"/>
    <mergeCell ref="A161:A166"/>
    <mergeCell ref="A167:A174"/>
    <mergeCell ref="A175:A176"/>
    <mergeCell ref="A177:A182"/>
    <mergeCell ref="A183:A188"/>
    <mergeCell ref="A189:A192"/>
    <mergeCell ref="A193:A200"/>
    <mergeCell ref="A201:A202"/>
    <mergeCell ref="A203:A210"/>
    <mergeCell ref="A212:A217"/>
    <mergeCell ref="A218:A222"/>
    <mergeCell ref="A223:A233"/>
    <mergeCell ref="A234:A243"/>
    <mergeCell ref="A244:A246"/>
    <mergeCell ref="A247:A255"/>
    <mergeCell ref="A256:A259"/>
    <mergeCell ref="A260:A268"/>
    <mergeCell ref="A269:A272"/>
    <mergeCell ref="A273:A274"/>
    <mergeCell ref="A275:A276"/>
    <mergeCell ref="A277:A278"/>
    <mergeCell ref="B2:B3"/>
    <mergeCell ref="B5:B10"/>
    <mergeCell ref="B11:B16"/>
    <mergeCell ref="B17:B27"/>
    <mergeCell ref="B28:B37"/>
    <mergeCell ref="B38:B48"/>
    <mergeCell ref="B49:B57"/>
    <mergeCell ref="B58:B60"/>
    <mergeCell ref="B61:B72"/>
    <mergeCell ref="B73:B81"/>
    <mergeCell ref="B82:B85"/>
    <mergeCell ref="B86:B97"/>
    <mergeCell ref="B98:B108"/>
    <mergeCell ref="B109:B113"/>
    <mergeCell ref="B114:B120"/>
    <mergeCell ref="B121:B131"/>
    <mergeCell ref="B132:B133"/>
    <mergeCell ref="B134:B143"/>
    <mergeCell ref="B144:B145"/>
    <mergeCell ref="B146:B149"/>
    <mergeCell ref="B150:B158"/>
    <mergeCell ref="B159:B160"/>
    <mergeCell ref="B161:B166"/>
    <mergeCell ref="B167:B174"/>
    <mergeCell ref="B175:B176"/>
    <mergeCell ref="B177:B182"/>
    <mergeCell ref="B183:B188"/>
    <mergeCell ref="B189:B192"/>
    <mergeCell ref="B193:B200"/>
    <mergeCell ref="B201:B202"/>
    <mergeCell ref="B203:B210"/>
    <mergeCell ref="B212:B217"/>
    <mergeCell ref="B218:B222"/>
    <mergeCell ref="B223:B233"/>
    <mergeCell ref="B234:B243"/>
    <mergeCell ref="B244:B246"/>
    <mergeCell ref="B247:B255"/>
    <mergeCell ref="B256:B259"/>
    <mergeCell ref="B260:B268"/>
    <mergeCell ref="B269:B272"/>
    <mergeCell ref="B273:B274"/>
    <mergeCell ref="B275:B276"/>
    <mergeCell ref="B277:B278"/>
    <mergeCell ref="C2:C3"/>
    <mergeCell ref="C6:C8"/>
    <mergeCell ref="C11:C13"/>
    <mergeCell ref="C17:C20"/>
    <mergeCell ref="C21:C22"/>
    <mergeCell ref="C23:C24"/>
    <mergeCell ref="C26:C27"/>
    <mergeCell ref="C29:C31"/>
    <mergeCell ref="C32:C34"/>
    <mergeCell ref="C35:C36"/>
    <mergeCell ref="C38:C41"/>
    <mergeCell ref="C43:C44"/>
    <mergeCell ref="C45:C48"/>
    <mergeCell ref="C49:C51"/>
    <mergeCell ref="C52:C54"/>
    <mergeCell ref="C55:C56"/>
    <mergeCell ref="C58:C60"/>
    <mergeCell ref="C61:C72"/>
    <mergeCell ref="C73:C74"/>
    <mergeCell ref="C75:C77"/>
    <mergeCell ref="C78:C80"/>
    <mergeCell ref="C82:C83"/>
    <mergeCell ref="C84:C85"/>
    <mergeCell ref="C86:C91"/>
    <mergeCell ref="C92:C94"/>
    <mergeCell ref="C95:C96"/>
    <mergeCell ref="C98:C102"/>
    <mergeCell ref="C104:C106"/>
    <mergeCell ref="C107:C108"/>
    <mergeCell ref="C109:C110"/>
    <mergeCell ref="C111:C113"/>
    <mergeCell ref="C114:C116"/>
    <mergeCell ref="C117:C118"/>
    <mergeCell ref="C119:C120"/>
    <mergeCell ref="C121:C125"/>
    <mergeCell ref="C126:C127"/>
    <mergeCell ref="C128:C131"/>
    <mergeCell ref="C132:C133"/>
    <mergeCell ref="C136:C137"/>
    <mergeCell ref="C139:C141"/>
    <mergeCell ref="C142:C143"/>
    <mergeCell ref="C146:C148"/>
    <mergeCell ref="C150:C152"/>
    <mergeCell ref="C153:C154"/>
    <mergeCell ref="C155:C158"/>
    <mergeCell ref="C159:C160"/>
    <mergeCell ref="C161:C164"/>
    <mergeCell ref="C165:C166"/>
    <mergeCell ref="C167:C168"/>
    <mergeCell ref="C169:C171"/>
    <mergeCell ref="C172:C174"/>
    <mergeCell ref="C177:C179"/>
    <mergeCell ref="C180:C181"/>
    <mergeCell ref="C183:C184"/>
    <mergeCell ref="C185:C186"/>
    <mergeCell ref="C187:C188"/>
    <mergeCell ref="C189:C192"/>
    <mergeCell ref="C193:C195"/>
    <mergeCell ref="C196:C197"/>
    <mergeCell ref="C198:C200"/>
    <mergeCell ref="C201:C202"/>
    <mergeCell ref="C203:C208"/>
    <mergeCell ref="C212:C213"/>
    <mergeCell ref="C214:C216"/>
    <mergeCell ref="C218:C219"/>
    <mergeCell ref="C220:C222"/>
    <mergeCell ref="C223:C225"/>
    <mergeCell ref="C226:C227"/>
    <mergeCell ref="C228:C230"/>
    <mergeCell ref="C231:C233"/>
    <mergeCell ref="C234:C236"/>
    <mergeCell ref="C237:C240"/>
    <mergeCell ref="C241:C242"/>
    <mergeCell ref="C244:C246"/>
    <mergeCell ref="C248:C251"/>
    <mergeCell ref="C253:C255"/>
    <mergeCell ref="C256:C259"/>
    <mergeCell ref="C260:C263"/>
    <mergeCell ref="C265:C268"/>
    <mergeCell ref="C269:C272"/>
    <mergeCell ref="C273:C274"/>
    <mergeCell ref="C275:C276"/>
    <mergeCell ref="C277:C278"/>
    <mergeCell ref="D2:D3"/>
    <mergeCell ref="D226:D227"/>
    <mergeCell ref="E2:E3"/>
    <mergeCell ref="F2:F3"/>
    <mergeCell ref="G2:G3"/>
    <mergeCell ref="M2:M3"/>
    <mergeCell ref="M6:M8"/>
    <mergeCell ref="M11:M13"/>
    <mergeCell ref="M17:M20"/>
    <mergeCell ref="M21:M22"/>
    <mergeCell ref="M23:M24"/>
    <mergeCell ref="M26:M27"/>
    <mergeCell ref="M29:M31"/>
    <mergeCell ref="M32:M34"/>
    <mergeCell ref="M35:M36"/>
    <mergeCell ref="M38:M41"/>
    <mergeCell ref="M43:M44"/>
    <mergeCell ref="M45:M48"/>
    <mergeCell ref="M49:M51"/>
    <mergeCell ref="M52:M54"/>
    <mergeCell ref="M55:M56"/>
    <mergeCell ref="M58:M60"/>
    <mergeCell ref="M61:M74"/>
    <mergeCell ref="M75:M77"/>
    <mergeCell ref="M78:M80"/>
    <mergeCell ref="M82:M83"/>
    <mergeCell ref="M84:M85"/>
    <mergeCell ref="M86:M91"/>
    <mergeCell ref="M92:M94"/>
    <mergeCell ref="M95:M96"/>
    <mergeCell ref="M98:M102"/>
    <mergeCell ref="M104:M106"/>
    <mergeCell ref="M107:M110"/>
    <mergeCell ref="M111:M113"/>
    <mergeCell ref="M114:M116"/>
    <mergeCell ref="M117:M118"/>
    <mergeCell ref="M119:M125"/>
    <mergeCell ref="M126:M127"/>
    <mergeCell ref="M128:M131"/>
    <mergeCell ref="M132:M134"/>
    <mergeCell ref="M136:M137"/>
    <mergeCell ref="M139:M141"/>
    <mergeCell ref="M142:M143"/>
    <mergeCell ref="M146:M148"/>
    <mergeCell ref="M150:M152"/>
    <mergeCell ref="M153:M154"/>
    <mergeCell ref="M155:M158"/>
    <mergeCell ref="M159:M160"/>
    <mergeCell ref="M161:M164"/>
    <mergeCell ref="M165:M168"/>
    <mergeCell ref="M169:M171"/>
    <mergeCell ref="M172:M174"/>
    <mergeCell ref="M176:M179"/>
    <mergeCell ref="M180:M181"/>
    <mergeCell ref="M183:M184"/>
    <mergeCell ref="M185:M186"/>
    <mergeCell ref="M187:M188"/>
    <mergeCell ref="M189:M192"/>
    <mergeCell ref="M193:M195"/>
    <mergeCell ref="M196:M197"/>
    <mergeCell ref="M198:M200"/>
    <mergeCell ref="M201:M202"/>
    <mergeCell ref="M203:M208"/>
    <mergeCell ref="M211:M213"/>
    <mergeCell ref="M214:M216"/>
    <mergeCell ref="M218:M219"/>
    <mergeCell ref="M220:M222"/>
    <mergeCell ref="M223:M225"/>
    <mergeCell ref="M226:M227"/>
    <mergeCell ref="M228:M230"/>
    <mergeCell ref="M231:M233"/>
    <mergeCell ref="M234:M236"/>
    <mergeCell ref="M237:M240"/>
    <mergeCell ref="M241:M242"/>
    <mergeCell ref="M244:M247"/>
    <mergeCell ref="M248:M251"/>
    <mergeCell ref="M253:M255"/>
    <mergeCell ref="M256:M259"/>
    <mergeCell ref="M260:M263"/>
    <mergeCell ref="M265:M268"/>
    <mergeCell ref="M269:M274"/>
    <mergeCell ref="M275:M276"/>
    <mergeCell ref="M277:M278"/>
    <mergeCell ref="N2:N3"/>
    <mergeCell ref="N5:N10"/>
    <mergeCell ref="N11:N16"/>
    <mergeCell ref="N17:N27"/>
    <mergeCell ref="N28:N37"/>
    <mergeCell ref="N38:N48"/>
    <mergeCell ref="N49:N57"/>
    <mergeCell ref="N58:N81"/>
    <mergeCell ref="N82:N97"/>
    <mergeCell ref="N98:N113"/>
    <mergeCell ref="N114:N131"/>
    <mergeCell ref="N132:N143"/>
    <mergeCell ref="N144:N149"/>
    <mergeCell ref="N150:N160"/>
    <mergeCell ref="N161:N174"/>
    <mergeCell ref="N175:N182"/>
    <mergeCell ref="N183:N192"/>
    <mergeCell ref="N193:N202"/>
    <mergeCell ref="N203:N210"/>
    <mergeCell ref="N211:N217"/>
    <mergeCell ref="N218:N233"/>
    <mergeCell ref="N234:N243"/>
    <mergeCell ref="N244:N255"/>
    <mergeCell ref="N256:N268"/>
    <mergeCell ref="N269:N274"/>
    <mergeCell ref="N275:N276"/>
    <mergeCell ref="N277:N278"/>
    <mergeCell ref="O2:O3"/>
    <mergeCell ref="O6:O8"/>
    <mergeCell ref="O11:O13"/>
    <mergeCell ref="O17:O20"/>
    <mergeCell ref="O21:O22"/>
    <mergeCell ref="O23:O24"/>
    <mergeCell ref="O26:O27"/>
    <mergeCell ref="O29:O31"/>
    <mergeCell ref="O32:O34"/>
    <mergeCell ref="O35:O36"/>
    <mergeCell ref="O38:O41"/>
    <mergeCell ref="O43:O44"/>
    <mergeCell ref="O45:O48"/>
    <mergeCell ref="O49:O51"/>
    <mergeCell ref="O52:O54"/>
    <mergeCell ref="O55:O56"/>
    <mergeCell ref="O58:O60"/>
    <mergeCell ref="O61:O74"/>
    <mergeCell ref="O75:O77"/>
    <mergeCell ref="O78:O80"/>
    <mergeCell ref="O82:O83"/>
    <mergeCell ref="O84:O85"/>
    <mergeCell ref="O86:O91"/>
    <mergeCell ref="O92:O94"/>
    <mergeCell ref="O95:O96"/>
    <mergeCell ref="O98:O102"/>
    <mergeCell ref="O104:O106"/>
    <mergeCell ref="O107:O110"/>
    <mergeCell ref="O111:O113"/>
    <mergeCell ref="O114:O116"/>
    <mergeCell ref="O117:O118"/>
    <mergeCell ref="O119:O125"/>
    <mergeCell ref="O126:O127"/>
    <mergeCell ref="O128:O131"/>
    <mergeCell ref="O132:O134"/>
    <mergeCell ref="O136:O137"/>
    <mergeCell ref="O139:O141"/>
    <mergeCell ref="O142:O143"/>
    <mergeCell ref="O146:O148"/>
    <mergeCell ref="O150:O152"/>
    <mergeCell ref="O153:O154"/>
    <mergeCell ref="O155:O158"/>
    <mergeCell ref="O159:O160"/>
    <mergeCell ref="O161:O164"/>
    <mergeCell ref="O165:O168"/>
    <mergeCell ref="O169:O171"/>
    <mergeCell ref="O172:O174"/>
    <mergeCell ref="O176:O179"/>
    <mergeCell ref="O180:O181"/>
    <mergeCell ref="O183:O184"/>
    <mergeCell ref="O185:O186"/>
    <mergeCell ref="O187:O188"/>
    <mergeCell ref="O189:O192"/>
    <mergeCell ref="O193:O195"/>
    <mergeCell ref="O196:O197"/>
    <mergeCell ref="O198:O200"/>
    <mergeCell ref="O201:O202"/>
    <mergeCell ref="O203:O208"/>
    <mergeCell ref="O211:O213"/>
    <mergeCell ref="O214:O216"/>
    <mergeCell ref="O218:O219"/>
    <mergeCell ref="O220:O222"/>
    <mergeCell ref="O223:O225"/>
    <mergeCell ref="O226:O227"/>
    <mergeCell ref="O228:O230"/>
    <mergeCell ref="O231:O233"/>
    <mergeCell ref="O234:O236"/>
    <mergeCell ref="O237:O240"/>
    <mergeCell ref="O241:O242"/>
    <mergeCell ref="O244:O247"/>
    <mergeCell ref="O248:O251"/>
    <mergeCell ref="O253:O255"/>
    <mergeCell ref="O256:O259"/>
    <mergeCell ref="O260:O263"/>
    <mergeCell ref="O265:O268"/>
    <mergeCell ref="O269:O274"/>
    <mergeCell ref="O275:O276"/>
    <mergeCell ref="O277:O278"/>
  </mergeCells>
  <printOptions/>
  <pageMargins left="0.7868055555555555" right="0.7868055555555555" top="0.9840277777777777" bottom="0.7868055555555555" header="0.11805555555555555" footer="0.01180555555555555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</cp:lastModifiedBy>
  <cp:lastPrinted>2022-03-28T10:21:47Z</cp:lastPrinted>
  <dcterms:created xsi:type="dcterms:W3CDTF">2016-12-02T08:54:00Z</dcterms:created>
  <dcterms:modified xsi:type="dcterms:W3CDTF">2023-05-15T03:44:32Z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7FE7F8898ED44422B13BE325BF6436F1_13</vt:lpwstr>
  </property>
  <property fmtid="{D5CDD505-2E9C-101B-9397-08002B2CF9AE}" pid="5" name="KSOReadingLayo">
    <vt:bool>false</vt:bool>
  </property>
</Properties>
</file>