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全部" sheetId="1" r:id="rId1"/>
  </sheets>
  <definedNames>
    <definedName name="_xlnm._FilterDatabase" localSheetId="0" hidden="1">'Sheet1全部'!$A$3:$V$335</definedName>
    <definedName name="_xlnm.Print_Area" localSheetId="0">'Sheet1全部'!$A$1:$S$502</definedName>
    <definedName name="_xlnm.Print_Titles" localSheetId="0">'Sheet1全部'!$1:$3</definedName>
  </definedNames>
  <calcPr fullCalcOnLoad="1"/>
</workbook>
</file>

<file path=xl/sharedStrings.xml><?xml version="1.0" encoding="utf-8"?>
<sst xmlns="http://schemas.openxmlformats.org/spreadsheetml/2006/main" count="1555" uniqueCount="528">
  <si>
    <t>序号</t>
  </si>
  <si>
    <t>乡镇</t>
  </si>
  <si>
    <t>村</t>
  </si>
  <si>
    <t>项目
类型</t>
  </si>
  <si>
    <t>项目
子类型</t>
  </si>
  <si>
    <t>建设项目</t>
  </si>
  <si>
    <t>建设内容</t>
  </si>
  <si>
    <t>项目
总投资
（万元）</t>
  </si>
  <si>
    <t>衔接资金</t>
  </si>
  <si>
    <t>部门资金</t>
  </si>
  <si>
    <t>村小计
(万元）</t>
  </si>
  <si>
    <t>镇小计(万元）</t>
  </si>
  <si>
    <t>备注</t>
  </si>
  <si>
    <t>小计</t>
  </si>
  <si>
    <t>中央资金（万元）</t>
  </si>
  <si>
    <t>市级资金（万元）</t>
  </si>
  <si>
    <t>绩效奖励资金（万元）</t>
  </si>
  <si>
    <t>新建
指标
（千米）</t>
  </si>
  <si>
    <t>新建指
标资金
（万元）</t>
  </si>
  <si>
    <t>拓宽
计划
（千米）</t>
  </si>
  <si>
    <t>拓宽计
划资金
(万元)</t>
  </si>
  <si>
    <t>合计</t>
  </si>
  <si>
    <t>多
宝
镇</t>
  </si>
  <si>
    <t>中原村</t>
  </si>
  <si>
    <t>产业发展</t>
  </si>
  <si>
    <t>种植业发展</t>
  </si>
  <si>
    <t>产业路</t>
  </si>
  <si>
    <t>产业路长3.42千米，宽1.0米（其中：1-2组长1.13千米，3-4组长1.25千米，4-5组长1.04千米）</t>
  </si>
  <si>
    <t>贫困村</t>
  </si>
  <si>
    <t>产业路长1.98千米，拓宽1.0米（6组）</t>
  </si>
  <si>
    <t>通村路</t>
  </si>
  <si>
    <t>产业路长0.78千米、宽3.5米（6组至原四房村）</t>
  </si>
  <si>
    <t>基础设施</t>
  </si>
  <si>
    <t>断头路</t>
  </si>
  <si>
    <t>断头路长0.17千米、宽3.5米（4组）</t>
  </si>
  <si>
    <t>渠道疏洗</t>
  </si>
  <si>
    <t>渠道疏洗长4.15千米(其中1组至4组南北沟长1.55千米、中心沟长2.6千米)</t>
  </si>
  <si>
    <t>生产桥</t>
  </si>
  <si>
    <t>重建生产桥一座（3组中心沟）</t>
  </si>
  <si>
    <t>向阳新村</t>
  </si>
  <si>
    <t>断头路长0.557千米，宽3.5米（其中9组长0.18千米、原向湾4组0.105千米、原向湾3组0.062千米、6组0.125千米、5组0.085千米）</t>
  </si>
  <si>
    <t>通组路</t>
  </si>
  <si>
    <t>产业路长1.176千米、宽3.5米（12组）</t>
  </si>
  <si>
    <t>产业路长1.135千米、宽3.5米（3组）</t>
  </si>
  <si>
    <t>产业路长0.76千米，宽3.5米（其中4组长0.4千米、原杨湾7组长0.36千米）</t>
  </si>
  <si>
    <t>革新村</t>
  </si>
  <si>
    <t>产业路长2.13千米，宽3.5米（革新村汉宜线至1组）</t>
  </si>
  <si>
    <t>非贫
困村</t>
  </si>
  <si>
    <t>产业路长1.32千米，宽3.5米（多荷线岔口至12组）</t>
  </si>
  <si>
    <t>拖
市
镇</t>
  </si>
  <si>
    <t>横河村</t>
  </si>
  <si>
    <t>产业路长0.405千米，宽3.5米（1组-4组）</t>
  </si>
  <si>
    <t>产业路长0.63千米、宽4.5米（1组-4组）</t>
  </si>
  <si>
    <t>塘堰疏挖</t>
  </si>
  <si>
    <t>塘堰疏挖53亩（5组1个3.5亩、4-6组3个34亩、7组2个12.8亩、8组1个1.3亩、2组1个1.4亩）</t>
  </si>
  <si>
    <t>丁仗村</t>
  </si>
  <si>
    <t>断头路长0.46千米、宽3.5米（其中1组0.242千米、2组-3组0.045千米、4组0.113千米、9组0.06千米）</t>
  </si>
  <si>
    <t>通组路长1.205千米、宽3.5米（其中7、8组0.32千米、8组-许场2组0.885千米）</t>
  </si>
  <si>
    <t>生产路</t>
  </si>
  <si>
    <t>生产路长10.015千米，宽3.5米（其中1组长1.6千米、2组长1.15千米、3组长0.98千米、4组长0.93千米、5组长0.9千米、6组长0.52千米、7组长0.755千米、8组长1.54千米、9组长1.64千米）</t>
  </si>
  <si>
    <t>黄流村</t>
  </si>
  <si>
    <t>堰塘清淤30亩（5组）</t>
  </si>
  <si>
    <t>3组长0.39千米、宽3.0米</t>
  </si>
  <si>
    <t>周堤村</t>
  </si>
  <si>
    <t>新建2.5千米长、3.5米宽的产业路一条（3-8组）</t>
  </si>
  <si>
    <t>拖市社区
（原金滩村）</t>
  </si>
  <si>
    <t>通组路长1.386千米，宽3.5米（2-5组）</t>
  </si>
  <si>
    <t xml:space="preserve">张
港
镇  </t>
  </si>
  <si>
    <t>菱角洲村</t>
  </si>
  <si>
    <t>产业路长2.503千米，宽3.5米（其中1组0.3千米、2组0.123千米、3组0.11千米、5组0.25千米、7组0.3千米、3组0.72千米、8组北至南0.36千米、8组东至西0.34千米）</t>
  </si>
  <si>
    <t>扩宽
道路</t>
  </si>
  <si>
    <t>扩宽道路</t>
  </si>
  <si>
    <t>扩宽道路长0.59千米，扩宽1.0米（其中7组0.28千米、8组0.31千米）</t>
  </si>
  <si>
    <t>沟渠疏洗</t>
  </si>
  <si>
    <t>沟渠疏洗1.3千米（2组交界沟）</t>
  </si>
  <si>
    <t>生产路长1.2千米、宽3.5米（7组）</t>
  </si>
  <si>
    <t>塘堰疏挖40亩（7组）</t>
  </si>
  <si>
    <t>张角村</t>
  </si>
  <si>
    <t>产业路长1.41千米，宽3.5米（张角村五组至六组）</t>
  </si>
  <si>
    <t>产业路长0.38千米，宽3.5米（张角村五组前台至后台）</t>
  </si>
  <si>
    <t>产业路长0.43千米，宽3.5米（张角村五组前台东至西）</t>
  </si>
  <si>
    <t>产业路长0.61千米，宽3.5米（张角村六组前台东至西）</t>
  </si>
  <si>
    <t>养殖业发展</t>
  </si>
  <si>
    <t>塘堰疏挖28亩（其中1组15亩、2组13亩）</t>
  </si>
  <si>
    <t>渔
薪
镇</t>
  </si>
  <si>
    <t>朱文台村</t>
  </si>
  <si>
    <t>产业路长1.66千米，宽4.5米（8组至罗亭村）</t>
  </si>
  <si>
    <t>扩宽道路长0.225千米，宽1.0米（7组至8组路口）</t>
  </si>
  <si>
    <t>扩宽道路长0.430千米，宽1.0米（杨青线）</t>
  </si>
  <si>
    <t>扩宽道路长2.470千米，拓宽1.0米（河朱线）</t>
  </si>
  <si>
    <t>产业路长0.365千米、宽3.5米（6组）</t>
  </si>
  <si>
    <t>生产路长0.785千米、宽3.5米（6组）</t>
  </si>
  <si>
    <t>重建生产桥一座（5组）</t>
  </si>
  <si>
    <t>青山村</t>
  </si>
  <si>
    <t>产业路（绕山路）长2千米、宽4.5米</t>
  </si>
  <si>
    <t>塘堰疏挖38亩（4组）</t>
  </si>
  <si>
    <t>董塔村</t>
  </si>
  <si>
    <t>扩宽道路长2.5千米，拓宽1.0米（进村主路1千米，村委会前接河朱线1.5千米）</t>
  </si>
  <si>
    <t>杨港村</t>
  </si>
  <si>
    <t>通组路长1.182千米、宽3.5米（10组与佛子山镇涂楼村、与京山市马家岭村）</t>
  </si>
  <si>
    <t>新跃村</t>
  </si>
  <si>
    <t>产业路长3.640千米，扩宽1.0米（村两条主路）</t>
  </si>
  <si>
    <t xml:space="preserve">蒋
场
镇
</t>
  </si>
  <si>
    <t>沙岭新村</t>
  </si>
  <si>
    <t>产业路长2.958千米、宽3.5米（其中13组0.475千米、14组0.338千米、16组0.584千米、18组0.502千米、2-4组0.488千米、3组支路0.201千米、5组0.23千米、8组0.14千米）</t>
  </si>
  <si>
    <t>断头路长0.15千米、3.5米宽（其中后2组0.1千米、9组0.05千米）</t>
  </si>
  <si>
    <t>塘堰疏挖30亩（13组）</t>
  </si>
  <si>
    <t>齐桥村</t>
  </si>
  <si>
    <t>通组路长0.352千米、3.5米宽（2-4组）</t>
  </si>
  <si>
    <t>断头路长0.597千米，宽3.5米（其中4组0.165千米、2组0.195千米、6组0.07千米、5组0.167千米）</t>
  </si>
  <si>
    <t>塘堰疏挖15亩（6.7组）</t>
  </si>
  <si>
    <t>代巷村</t>
  </si>
  <si>
    <t>通组路长1280米，宽3.5米（5组至赖黑线）</t>
  </si>
  <si>
    <t>生产桥1座（12组）</t>
  </si>
  <si>
    <t>蔡潭村</t>
  </si>
  <si>
    <t>产业路长1.1千米，宽3.5米（8组-11组长1.1千米）</t>
  </si>
  <si>
    <t>饶场村</t>
  </si>
  <si>
    <t>10组通组路长0.83千米、宽3.5米</t>
  </si>
  <si>
    <t xml:space="preserve">汪
场
镇    </t>
  </si>
  <si>
    <t>江桥村</t>
  </si>
  <si>
    <t>产业路长2.39千米、宽3.5米（其中5组长0.76千米、6组0.505千米、12-13组0.285千米、1组0.84千米）</t>
  </si>
  <si>
    <t>通组路扩宽</t>
  </si>
  <si>
    <t>扩宽道路长0.478千米，宽1.5米（6组）</t>
  </si>
  <si>
    <t>塘堰疏挖80亩</t>
  </si>
  <si>
    <t>崔王村</t>
  </si>
  <si>
    <t>果树种植</t>
  </si>
  <si>
    <t>果树种植，栽植橘树3000株</t>
  </si>
  <si>
    <t>雷场村</t>
  </si>
  <si>
    <t>产业路长0.532千米、拓宽1.5米（其中10组长0.342千米、5-6组长0.19千米）</t>
  </si>
  <si>
    <t>塘堰疏挖10亩（5-6组、10组）</t>
  </si>
  <si>
    <t>别台村</t>
  </si>
  <si>
    <t>产业路长0.73千米，拓宽1.5米（渔湖沟北）</t>
  </si>
  <si>
    <t>断头路长0.967千米（其中：5组董家台长0.417千米、2组排楼湾0.242千米、3组0.105千米，宽3.0米；2组排楼湾长0.045千米、5组董家台长0.072千米，宽2.5米；5组长0.036千米，宽2.2米；5组村委长0.05千米、宽5米）</t>
  </si>
  <si>
    <t>石潭村</t>
  </si>
  <si>
    <t>4组通组路长1千米、拓宽1.5米</t>
  </si>
  <si>
    <t>汪场社区</t>
  </si>
  <si>
    <t>产业路长0.8千米，宽3米（6组南片）</t>
  </si>
  <si>
    <t>通组路长0.6千米，宽3.5米（6组新片）</t>
  </si>
  <si>
    <t>黄
潭
镇</t>
  </si>
  <si>
    <t>黄咀村</t>
  </si>
  <si>
    <t>水闸</t>
  </si>
  <si>
    <t>拆除重建生产桥1座，水闸1座（6组团桥沟）</t>
  </si>
  <si>
    <t>扩宽道路长1.25千米，宽1.0米（2组至电排站）</t>
  </si>
  <si>
    <t>扩宽道路长0.5千米，宽1.0米（2组至3组村委会）</t>
  </si>
  <si>
    <t>沟渠疏洗（基车路虾子沟至白龙沟，团桥沟至白龙沟）</t>
  </si>
  <si>
    <t>扩宽道路长1.182千米，宽1.0米（电排站至9组）</t>
  </si>
  <si>
    <t>徐马湾</t>
  </si>
  <si>
    <t>断头路长1.168千米、3.5米宽（2组长0.075千米，2组接3组河堤路长0.2千米，3组至河堤连接路长0.054千米，3组-4组长0.05千米，4组-6组长0.117千米，6组至小学长0.219千米，7组-河堤路长0.267千米，12组长0.186千米）</t>
  </si>
  <si>
    <t>断头路长0.034千米、3.0米宽（7组入户路-河堤路）</t>
  </si>
  <si>
    <t>花台村</t>
  </si>
  <si>
    <t>扩宽道路长2.575千米，拓宽1.0米（其中1组-2组长1.413千米，2组-G348国道长0.973千米，5组长0.189千米）</t>
  </si>
  <si>
    <t>万场村</t>
  </si>
  <si>
    <t>通组路长0.344千米、宽4.5米（丰收沟东）</t>
  </si>
  <si>
    <t>产业路长0.9375千米、宽2.5米通组路（其中1组长0.4705千米，2组、3组长0.467千米）</t>
  </si>
  <si>
    <t>岳
口
镇</t>
  </si>
  <si>
    <t>谭台村</t>
  </si>
  <si>
    <t>生产路长3.08千米，宽2.5米（其中10组（芋环田边）长230米，4组长580米，5组长450米，9组长300米，1、2、3、4组长1520米）</t>
  </si>
  <si>
    <t>怀坡村</t>
  </si>
  <si>
    <t>桥梁维修</t>
  </si>
  <si>
    <t>桥梁维修1座（4组与张越村交界）</t>
  </si>
  <si>
    <t>沟渠疏洗长1.5千米（其中黄水田渠长1100米、广沟与张越交界长400米）</t>
  </si>
  <si>
    <t>新丰村</t>
  </si>
  <si>
    <t>通组路长0.45千米，宽5米(2组)</t>
  </si>
  <si>
    <t>扩宽道路长0.09千米，宽1米(2组)</t>
  </si>
  <si>
    <t>扩宽道路长0.09千米，宽1.5米（9组）</t>
  </si>
  <si>
    <t>通组路长0.6千米，宽4米（9组）</t>
  </si>
  <si>
    <t>塘堰清淤</t>
  </si>
  <si>
    <t>塘堰疏挖20亩（8组）</t>
  </si>
  <si>
    <t>断头路长0.12千米，宽3.5米（2组）</t>
  </si>
  <si>
    <t>潘店村</t>
  </si>
  <si>
    <t>扩宽道路长1.4千米，宽1.5米(3组-5组)</t>
  </si>
  <si>
    <t>沟渠疏洗长2.4千米（其中1、2、3、6、7组长0.9千米，5、6、2组长1.5千米）</t>
  </si>
  <si>
    <t>邬越村</t>
  </si>
  <si>
    <t>扩宽道路长1.1千米,宽1.5米（2组、3组、13组小庙闸-灯塔路口）</t>
  </si>
  <si>
    <t>沟渠疏洗长3.67千米（小庙中心沟邬越12组、董家台至天仙公路）</t>
  </si>
  <si>
    <t>蔡宋村</t>
  </si>
  <si>
    <t>断头路长0.7千米，宽3.5米（其中2组通蔡泓沟长115米,3组通蔡泓沟长15米，5组通蔡泓沟长120米，6组通蔡泓沟长450米）</t>
  </si>
  <si>
    <t>产业路长0.2千米，宽3.5米（6组至8组）</t>
  </si>
  <si>
    <t>生产路长4.5千米，宽3.0米（其中1组长800米、2组长800米、3组长800米、4组长830米、4组-5组长620米、6组-7组长650米）</t>
  </si>
  <si>
    <t>永兴庵村</t>
  </si>
  <si>
    <t>1-7组长800米、宽3.5米</t>
  </si>
  <si>
    <t xml:space="preserve">小
板
镇   </t>
  </si>
  <si>
    <t>姚胡村</t>
  </si>
  <si>
    <t>扩宽道路长1.29千米，宽1.5米（荷胡线）</t>
  </si>
  <si>
    <t>扩宽道路长2.918千米，宽1.0米（小姚线）</t>
  </si>
  <si>
    <t>扩宽道路长0.22千米，宽1.0米（荷胡线）</t>
  </si>
  <si>
    <t>断头路长0.3千米、宽3.5米（6组、15组断头路）</t>
  </si>
  <si>
    <t>产业路长0.69千米，宽3.0米（17组至方姚支渠）</t>
  </si>
  <si>
    <t>沟渠疏洗长2千米（唐家荡进水渠清淤）</t>
  </si>
  <si>
    <t>塘堰疏挖18亩（2、3、5、8、9、10组）</t>
  </si>
  <si>
    <t>小
板
镇</t>
  </si>
  <si>
    <t>江台村</t>
  </si>
  <si>
    <t>产业路长1.277千米，宽3米（其中10组长0.37千米，11组0.261千米，8-11组0.646千米）</t>
  </si>
  <si>
    <t>金方村</t>
  </si>
  <si>
    <t>通组路长0.95千米、宽3.5米（其中7组-9组0.6千米、19组0.35千米）</t>
  </si>
  <si>
    <t>大板村</t>
  </si>
  <si>
    <t>沟渠疏洗长1.2千米（12组）</t>
  </si>
  <si>
    <t>生产路长2.374千米，宽3.5米（其中1组长0.4千米，5组长0.36千米，13组长0.8千米，11-13组长0.814千米）</t>
  </si>
  <si>
    <t>新建水闸5座（3、4、5、6、10组各1座）</t>
  </si>
  <si>
    <t xml:space="preserve">横
林
镇
</t>
  </si>
  <si>
    <t>尚礼新村</t>
  </si>
  <si>
    <t>断头路长0.2千米，宽3.5米（11组）</t>
  </si>
  <si>
    <t>断头路长0.1千米，宽2.5米（11组）</t>
  </si>
  <si>
    <t>断头路长0.08千米，宽3.0米（1组）</t>
  </si>
  <si>
    <t>生产路长9千米，宽3.0米（1组-4组）</t>
  </si>
  <si>
    <t>断头路长0.07千米，宽3米（5组）</t>
  </si>
  <si>
    <t>横
林
镇</t>
  </si>
  <si>
    <t>过路涵</t>
  </si>
  <si>
    <t>过路涵4处，长20mφ1000涵管（7组）</t>
  </si>
  <si>
    <t>产业路长0.1千米，宽3.5米（16组）</t>
  </si>
  <si>
    <t>生产桥1座，长5米，宽3.5米，深2米（16组）</t>
  </si>
  <si>
    <t>生产桥1座，长5米，宽3.5米，深3米（8、9组交界）</t>
  </si>
  <si>
    <t>鹿鸣村</t>
  </si>
  <si>
    <t>鱼塘清淤29亩（其中8组9亩、3-10组20亩）</t>
  </si>
  <si>
    <t>4-12组沟渠疏通800米</t>
  </si>
  <si>
    <t>史岭村</t>
  </si>
  <si>
    <t>通组路长430米，宽3米</t>
  </si>
  <si>
    <t>断头路长0.08千米，宽3米（其中5组长60米，7组铁路桥下长20米）</t>
  </si>
  <si>
    <t>断头路长21米，宽2.5米（7组铁路桥下）</t>
  </si>
  <si>
    <t>生产路长0.65千米，宽2.5米（其中4组-5组长500米，5组-6组长150米）</t>
  </si>
  <si>
    <t>鱼塘清淤120亩（1-8组）</t>
  </si>
  <si>
    <t>同心村</t>
  </si>
  <si>
    <t>4组-8组通组路长1.5公里，宽3.5米（南北走向）【已通过其他渠道落实35万】</t>
  </si>
  <si>
    <t>沙沟村</t>
  </si>
  <si>
    <t>断头路长300米、宽3.5米（1组）</t>
  </si>
  <si>
    <t>通组路长700米、宽4.5米（2组）</t>
  </si>
  <si>
    <t>三八村</t>
  </si>
  <si>
    <t>4组—10组吴李路长0.8公里，宽3.5米</t>
  </si>
  <si>
    <t>3组、6组长250米、（3组长0.15公里，宽3.5米；6组长0.1公里，宽3.5米）</t>
  </si>
  <si>
    <t>柳湾村</t>
  </si>
  <si>
    <t>柳湾村通村路长3千米，加宽1米</t>
  </si>
  <si>
    <t xml:space="preserve">麻
洋
镇
</t>
  </si>
  <si>
    <t>三湖村</t>
  </si>
  <si>
    <t>通组路长0.57千米，宽4.5米（9组、10组至天仙公路）</t>
  </si>
  <si>
    <t>生产路长1.1千米，宽3.5米（12组、13组）</t>
  </si>
  <si>
    <t>沟渠疏洗长1.1千米（12组、13组）</t>
  </si>
  <si>
    <t>通组路长0.41千米，宽3.5米（8组、9组）</t>
  </si>
  <si>
    <t>涵管埋设</t>
  </si>
  <si>
    <t>涵管埋设（φ500涵管）长0.6千米，（5-7组）</t>
  </si>
  <si>
    <t>扩宽道路长0.74千米,宽1.0米（5-7组）</t>
  </si>
  <si>
    <t>扩宽道路长5.3千米,宽1.5米（新河村-天仙公路）</t>
  </si>
  <si>
    <t>麻
洋
镇</t>
  </si>
  <si>
    <t>白桥村</t>
  </si>
  <si>
    <t>重建桥梁（涵桥）</t>
  </si>
  <si>
    <t>重建涵桥长6米，宽4米，高3米，17.5平方路面恢复（10组-11组）</t>
  </si>
  <si>
    <t>张桥村</t>
  </si>
  <si>
    <t>通组路长0.6千米,宽3.5米（4组、5组-14组）</t>
  </si>
  <si>
    <t>通组路长1.3千米,宽4.5米（12组、3组连接天仙公路）</t>
  </si>
  <si>
    <t>全红村</t>
  </si>
  <si>
    <t>通组路长0.056千米,宽3.0米（4组、5组-14组）</t>
  </si>
  <si>
    <t>过路涵加固</t>
  </si>
  <si>
    <t>过路涵加固长5米，宽5米*深3米（7组）</t>
  </si>
  <si>
    <t>道路加宽1.5m</t>
  </si>
  <si>
    <t>产业路长1.3千米,宽1.5米（1、2组）</t>
  </si>
  <si>
    <t>沟渠清淤</t>
  </si>
  <si>
    <t>沟渠疏洗长2.7千米(1组-10组)</t>
  </si>
  <si>
    <t>拦水坝</t>
  </si>
  <si>
    <t>拦水坝1座（7组）</t>
  </si>
  <si>
    <t>鹿角岭村</t>
  </si>
  <si>
    <t>生产路长0.2千米，宽2.5米（8组）</t>
  </si>
  <si>
    <t>生产路长1.18千米，宽3米（3组）</t>
  </si>
  <si>
    <t>通组路长0.2千米，宽3.5米（8组）</t>
  </si>
  <si>
    <t>5组断头路（含八字路口）</t>
  </si>
  <si>
    <t>断头路长0.303千米（其中2组-4组长80米，4组长223米）</t>
  </si>
  <si>
    <t>断头路长0.046千米，宽2.5米（3组）</t>
  </si>
  <si>
    <t>多
祥
镇</t>
  </si>
  <si>
    <t>广荣村</t>
  </si>
  <si>
    <t>生产路长0.47千米，宽3米(1组小仙公路-板桥村树林地)</t>
  </si>
  <si>
    <t>断头路长0.15千米，宽3.5米（9组幸福桥南）</t>
  </si>
  <si>
    <t>生产路长1.49千米，宽3米（其中4组、5组长650米，4组、5组第二小学前长400米，2组-3组长440米）</t>
  </si>
  <si>
    <t>通组路长0.64千米，宽3.5米（15组）</t>
  </si>
  <si>
    <t>通组路长0.28千米，宽3米（14组）</t>
  </si>
  <si>
    <t>塘堰疏挖52亩（13组）</t>
  </si>
  <si>
    <t>沟渠疏洗长0.4千米（13组）</t>
  </si>
  <si>
    <t>断头路长0.135千米，宽3米（13组）</t>
  </si>
  <si>
    <t>达洲村</t>
  </si>
  <si>
    <t>排涝泵站</t>
  </si>
  <si>
    <t>新建泵站长3.75米，宽5米，高4米
（老西湾红一渠接南干渠）</t>
  </si>
  <si>
    <t>生产路长1.39千米，宽2.5米（其中16组长1040米，14组长350米）</t>
  </si>
  <si>
    <t>扩宽道路长0.59千米，宽1.0米（刘三家村-7组）</t>
  </si>
  <si>
    <t>断头路长0.105千米，宽3米（1组）</t>
  </si>
  <si>
    <t>断头路长0.06千米，宽2.5米（10组接2组）</t>
  </si>
  <si>
    <t>板桥村</t>
  </si>
  <si>
    <t>断头路长1.366千米，宽3米（其中10组长160米，8组长190米，7组长150米，12组长240米，15组长60米，14组长146米，13组长420米）</t>
  </si>
  <si>
    <t>断头路长0.43千米，宽3.5米（其中9组长130米，14组长300米）</t>
  </si>
  <si>
    <t>断头路长0.19千米，宽2.5米（其中9组长90米，14组长100米）</t>
  </si>
  <si>
    <t>塘堰疏挖3.5亩（8组）</t>
  </si>
  <si>
    <t>彭
市
镇</t>
  </si>
  <si>
    <t>罗桥村</t>
  </si>
  <si>
    <t>扩宽道路长0.4千米，宽1.5米（1组-8组）</t>
  </si>
  <si>
    <t>产业路长0.72千米，宽3米，含生产桥1座。（香莲产业园）</t>
  </si>
  <si>
    <t>沟渠疏洗长0.6千米（香莲产业园）</t>
  </si>
  <si>
    <t>塘堰疏挖40亩（香莲产业园）</t>
  </si>
  <si>
    <t>涵管埋设长0.04千米，φ400涵管（香莲产业园）</t>
  </si>
  <si>
    <t>涵管埋设长0.13千米，φ800涵管（香莲产业园）</t>
  </si>
  <si>
    <t>产业路长0.515千米，宽3.5米（省级家庭农场培育基地）</t>
  </si>
  <si>
    <t>扩宽道路长0.3千米，宽1.5米（冯家湾与同乐连接道路）</t>
  </si>
  <si>
    <t>塘堰疏挖22亩（7组）</t>
  </si>
  <si>
    <t>生产路长1.93千米，宽2.5米（其中7组长1050米，5组、6组长880米）</t>
  </si>
  <si>
    <t>前河村</t>
  </si>
  <si>
    <t>产业路长0.41千米，宽4.5米（8组-左家潭）</t>
  </si>
  <si>
    <t>扩宽道路长0.9千米，宽1.5米（中刘-前河主干道）</t>
  </si>
  <si>
    <t>3组沿新前渠接长江村道路长900米、宽3.5米（含2座生产桥9万元）</t>
  </si>
  <si>
    <t>断头路长120米、宽3.5米（主道-村委会）</t>
  </si>
  <si>
    <t>石桥村</t>
  </si>
  <si>
    <t>通组路长0.66千米，宽3.5米（其中4组长220米，3组-4组长440米）</t>
  </si>
  <si>
    <t>扩宽道路长0.86千米，宽1.5米（红旗渠-青沙支渠）</t>
  </si>
  <si>
    <t>王家岭村</t>
  </si>
  <si>
    <t>12组产业路长150米、宽3米</t>
  </si>
  <si>
    <t xml:space="preserve">马
湾
镇
</t>
  </si>
  <si>
    <t>华一村</t>
  </si>
  <si>
    <t>生产桥1座，长12米，宽4米，深3米（6组）</t>
  </si>
  <si>
    <t>扩宽道路长1千米，宽1米（5-7组小湖片）</t>
  </si>
  <si>
    <t>生产路长2.4千米，宽3米（5-8组）</t>
  </si>
  <si>
    <t>通组路长1.591千米，宽3米（其中1组小湖片，长436米，汪陈片2组长380米，汪陈片-陈港片长658米，4组长117米）</t>
  </si>
  <si>
    <t>断头路长0.321千米，宽3米（其中2组长140米，河堤3组长90米，12组（汪陈片1组）长91米）</t>
  </si>
  <si>
    <t>生产路长5.668千米，宽2.5米（其中3组长1668米，汪陈片长4000米）</t>
  </si>
  <si>
    <t>拦水坝1座，河跨断面5米（2组高路嘴林管渠）</t>
  </si>
  <si>
    <t>金滩村</t>
  </si>
  <si>
    <t>生产路长1.205千米，宽2.5米（其中5组东方渠）长440米，8组长190米，1组长575米）</t>
  </si>
  <si>
    <t>通组路长0.68千米，宽3.5米（其中2组长220米，6组长460米）</t>
  </si>
  <si>
    <t>生产桥1座，长5米，宽3.5米，深1.5米（15组）</t>
  </si>
  <si>
    <t>沟渠清淤长1.9千米（鄢巷片、7组、4组）</t>
  </si>
  <si>
    <t>马
湾
镇</t>
  </si>
  <si>
    <t>华二村</t>
  </si>
  <si>
    <t>断头路长0.602千米，宽3.5米（其中匡台2组长122米，匡台5组长136米，匡台4组长80米，土坑3、4组长104米，陈渡1-2组长160米）</t>
  </si>
  <si>
    <t>断头路长0.02千米，宽2.5米(土坑3、4组)</t>
  </si>
  <si>
    <t>断头路长0.109千米,宽3米（其中土坑3、4组长59米，陈渡7组长50米）</t>
  </si>
  <si>
    <t>干
驿
镇</t>
  </si>
  <si>
    <t>中和村</t>
  </si>
  <si>
    <t>生产路长2.45千米，宽3.5米（其中17组-26组长600米，16组长350米，17组长140米，18组长280米，19组长180米，25组长340米，26组长560米）</t>
  </si>
  <si>
    <t>涵管埋设长20米，φ500（17组）</t>
  </si>
  <si>
    <t>泵站设备更换</t>
  </si>
  <si>
    <t>维修泵站1座，155千瓦抽水泵设备更换、控制设备3套更换（10组中和泵站）</t>
  </si>
  <si>
    <t>启闭闸维修</t>
  </si>
  <si>
    <t>维修涵闸1座，加闸门、建设升降台
（26组）</t>
  </si>
  <si>
    <t>添置泵站设备</t>
  </si>
  <si>
    <t>维修泵站1座，30KW抽水泵、控制设备、管道、配件（26组）</t>
  </si>
  <si>
    <t>涵闸</t>
  </si>
  <si>
    <t>涵闸1座，长6米，宽3米，深3米（10组）</t>
  </si>
  <si>
    <t>涵闸1座，长3米，宽1.5米，深3米
（14组）</t>
  </si>
  <si>
    <t>泵站</t>
  </si>
  <si>
    <t>泵站1座，长3米，宽3米高3.5米，含16KW抽水设备（13组）</t>
  </si>
  <si>
    <t>红庙村</t>
  </si>
  <si>
    <t>产业路长0.5千米，宽3.5米(4组)</t>
  </si>
  <si>
    <t>产业路长0.28千米，宽3米（4组）</t>
  </si>
  <si>
    <t>蒋三台村</t>
  </si>
  <si>
    <t>河心泵站往北至“八百米横渠”生产路硬化长1.05千米，宽3.5米</t>
  </si>
  <si>
    <t>截流河生产桥，危桥一座，拆除重建</t>
  </si>
  <si>
    <t>团结村</t>
  </si>
  <si>
    <t>13组生产路硬化，长0.53千米，宽3.5米（13组往西至周口村通村路）</t>
  </si>
  <si>
    <t>生产路铺砂石，长2.2千米，宽3.5米（董家台往东至蒋三台村通村路长1.6千米，零号渠往南至一号渠长0.6千米</t>
  </si>
  <si>
    <t>陈张村</t>
  </si>
  <si>
    <t>扩宽道路长1.7千米，宽1米（6组）</t>
  </si>
  <si>
    <t>沟渠疏洗长1.5千米（0#渠)</t>
  </si>
  <si>
    <t>卢
市
镇</t>
  </si>
  <si>
    <t>兵铁村</t>
  </si>
  <si>
    <r>
      <t>生产路长1.99千米，宽3米（其中2-4组长1190米，宝云家-</t>
    </r>
    <r>
      <rPr>
        <sz val="10"/>
        <color indexed="10"/>
        <rFont val="宋体"/>
        <family val="0"/>
      </rPr>
      <t>坟园长</t>
    </r>
    <r>
      <rPr>
        <sz val="10"/>
        <rFont val="宋体"/>
        <family val="0"/>
      </rPr>
      <t>800米）</t>
    </r>
  </si>
  <si>
    <t>生产路长0.32千米，宽2米（5组）</t>
  </si>
  <si>
    <t>生产路长6.889千米，宽2.5米
（其中2-10组长1900米，8-10组长260米，14组长200米，11组长2400米，12组长757米，13组长1372米）</t>
  </si>
  <si>
    <t>塘堰疏挖19亩（10组）</t>
  </si>
  <si>
    <t>通组路长0.42千米，宽3.5米</t>
  </si>
  <si>
    <t>通组路长0.125千米，宽2.5米(7组)</t>
  </si>
  <si>
    <t>断头路长0.05千米，宽2米（1组夹巷）</t>
  </si>
  <si>
    <t>生产桥1座，长5米，宽3.5米，深1.5米）</t>
  </si>
  <si>
    <t>卢家口村</t>
  </si>
  <si>
    <t>生产桥1座，长20米，宽4米，深3.5米（村口-刘卢渠0跨刘卢渠）</t>
  </si>
  <si>
    <t>断头路长0.093千米，宽4米(2组)</t>
  </si>
  <si>
    <t>涵管埋设长10米，φ1000涵管（2组）</t>
  </si>
  <si>
    <t>通组路长0.257千米，宽4米（4组）</t>
  </si>
  <si>
    <t>生产路长1千米，宽3.5米（10组、11组）</t>
  </si>
  <si>
    <t>乔岭村</t>
  </si>
  <si>
    <t>通组路长0.52千米,宽3.5米(12组-九马线)</t>
  </si>
  <si>
    <t>维修泵站1座（1#泵站600ZLBc-100，45KW抽水泵设备更换、控制设备更换、抽水管）</t>
  </si>
  <si>
    <t>扩宽道路长4.08千米，宽1米（其中中心渠-10组长3000米，长1080m）</t>
  </si>
  <si>
    <t>净
潭
乡</t>
  </si>
  <si>
    <t>文台村</t>
  </si>
  <si>
    <t>扩宽道路长1500米（黄五龙渠、黄口闸-双桥闸段），宽1米</t>
  </si>
  <si>
    <t>产业路长1500米，宽3.0米</t>
  </si>
  <si>
    <t>生产路长2150米，宽3.5米（其中
蔬菜基地以东（经过7组至12组）950米、9组和10组田间交界处经过10组至14组1200米）</t>
  </si>
  <si>
    <t>大棚蔬菜基地产业路长1000米，宽3.5米</t>
  </si>
  <si>
    <t>蒋场村</t>
  </si>
  <si>
    <t>省级合作社（学均合作社）产业路长570米，宽3.5米</t>
  </si>
  <si>
    <t>鱼塘清淤20亩及开挖10亩</t>
  </si>
  <si>
    <t>五条村</t>
  </si>
  <si>
    <t>通组路长440米，宽3.5米（其中
沈家湾道路250米、石家台12组190米）</t>
  </si>
  <si>
    <t>白湖村</t>
  </si>
  <si>
    <t>塘堰疏挖3亩</t>
  </si>
  <si>
    <t>生产桥长6米，宽3.5米，深3米</t>
  </si>
  <si>
    <t>生产桥长10米，宽3米，深3米</t>
  </si>
  <si>
    <t>沟渠疏洗长5466米（其中600m渠3230米、800m渠2236米）</t>
  </si>
  <si>
    <t>断头路长0.3千米，宽2.5米（其中2组200米、4组100米）</t>
  </si>
  <si>
    <t>产业路长450米，宽3.5米</t>
  </si>
  <si>
    <t>断头路长0.18千米，宽3.5米（其中15组幺屋台140米，16组40米）</t>
  </si>
  <si>
    <t>过路涵1座，长8米，宽3.5米，深3米</t>
  </si>
  <si>
    <t>扩宽道路长1520米，宽1.5米</t>
  </si>
  <si>
    <t>产业路长650米，宽3.0米</t>
  </si>
  <si>
    <t>沙口村</t>
  </si>
  <si>
    <t>节制闸</t>
  </si>
  <si>
    <t>节制闸1座，渠宽3米</t>
  </si>
  <si>
    <t>断头路长60米，宽3.5米</t>
  </si>
  <si>
    <t>通组路长1200米，宽3.5米（其中6组、3组、4组500米、6组新小湾700米）</t>
  </si>
  <si>
    <t>产业路场长600、宽3.5米（6-7组）</t>
  </si>
  <si>
    <t>状元村</t>
  </si>
  <si>
    <t>产业路长560米，宽3.5米（1组毛家台天南长渠-南长渠）</t>
  </si>
  <si>
    <t>产业路长580米，宽3.0米（状元村8组小六屋台）</t>
  </si>
  <si>
    <t>12-19组生产路长800米、宽3.5米</t>
  </si>
  <si>
    <t xml:space="preserve">九
真
镇  </t>
  </si>
  <si>
    <t>高垱村</t>
  </si>
  <si>
    <t>扩宽道路长2.48千米，宽1.5米（村主干道）</t>
  </si>
  <si>
    <t>UD80渠道</t>
  </si>
  <si>
    <t>UD80型渠长2.09千米（3组、4组）</t>
  </si>
  <si>
    <t>生产路长0.5千米、宽3.5米（4组）</t>
  </si>
  <si>
    <t>苗咀村</t>
  </si>
  <si>
    <t>通组路长1.155千米、3.5米宽（其中3组长0.495千米，8组长0.66千米）</t>
  </si>
  <si>
    <t>断头路长0.032千米、3.0米宽（8组）</t>
  </si>
  <si>
    <t>九真村</t>
  </si>
  <si>
    <t>斗沟清淤、硬化沟</t>
  </si>
  <si>
    <t>硬化沟长90米（1组）</t>
  </si>
  <si>
    <t>埋设涵管</t>
  </si>
  <si>
    <t>涵管埋设700米（9组）</t>
  </si>
  <si>
    <t>段场村</t>
  </si>
  <si>
    <t>产业路拓宽长1.3千米，宽1米（西北湖农果基地）</t>
  </si>
  <si>
    <t>胡
市
镇</t>
  </si>
  <si>
    <t>新民村</t>
  </si>
  <si>
    <t>生产桥1座（15组）</t>
  </si>
  <si>
    <t>断头路长0.38千米、3.5米宽（其中11组长0.14米，4组0.05千米，2组0.19千米）</t>
  </si>
  <si>
    <t>通组路长0.473千米、3.5米宽（6组）</t>
  </si>
  <si>
    <t>通组路长1.208千米、3.0米宽（其中1组-2组长0.638米，4组-8组长0.57千米）</t>
  </si>
  <si>
    <t>扩宽道路长0.75千米，拓宽1.5米（新民村店子山至新民街）</t>
  </si>
  <si>
    <t>生产路长0.4千米，宽3.5米（6组）</t>
  </si>
  <si>
    <t>塘堰疏洗30.5亩（其中6组9.5亩、5组10亩、12组11亩）</t>
  </si>
  <si>
    <t>砖砌渠道长0.52千米，宽1米，高1米</t>
  </si>
  <si>
    <t>陈集村</t>
  </si>
  <si>
    <t>产业路长0.536千米，宽3.5米（甘六湾2组至胡恒路）</t>
  </si>
  <si>
    <t>产业路长长0.62千米，宽3米（东湾至汉北堤）</t>
  </si>
  <si>
    <t>断头路长0.4千米，宽3.0米（3组）</t>
  </si>
  <si>
    <t>杜并山村</t>
  </si>
  <si>
    <t>产业路长0.55千米，宽3.5米（其中8组长0.39千米，10组长0.16千米）</t>
  </si>
  <si>
    <t>塘堰疏挖23亩（4、14组）</t>
  </si>
  <si>
    <t>斗沟清淤</t>
  </si>
  <si>
    <t>沟渠疏洗长0.80千米（11组）</t>
  </si>
  <si>
    <t>生产路长1.745千米，宽3.5米（13组长0.545千米，14组长0.94千米，15组长0.26千米）</t>
  </si>
  <si>
    <t>皂
市
镇</t>
  </si>
  <si>
    <t>团山村</t>
  </si>
  <si>
    <t>新建泵站</t>
  </si>
  <si>
    <t>新建泵站一座（7组）</t>
  </si>
  <si>
    <t>塘堰疏挖30亩（6、11、14组）</t>
  </si>
  <si>
    <t>扩宽道路长2.09千米，宽1.5米（16组）</t>
  </si>
  <si>
    <t>产业路长1.2千米，宽3.5米（团山村石堰口水库至村主干道）</t>
  </si>
  <si>
    <t>文墩村</t>
  </si>
  <si>
    <t>塘堰疏挖25.5亩（2组）</t>
  </si>
  <si>
    <t>断头路长0.492千米、宽3.5米（其中10组长0.242千米，14组支路长0.25千米）</t>
  </si>
  <si>
    <t>断头路长0.084千米、宽3.0米（10组）</t>
  </si>
  <si>
    <t>通村路长1.32千米、宽3.5米（其中3组长0.8千米，14组长0.52千米）</t>
  </si>
  <si>
    <t>西赵村</t>
  </si>
  <si>
    <t>西赵村6-7组生产路长1400米、宽3.5米</t>
  </si>
  <si>
    <t>西赵村3000米沟渠清淤（其中2组800米、8组1200米、10组1000米）</t>
  </si>
  <si>
    <t>郑桥村</t>
  </si>
  <si>
    <t>产业路长0.92千米、宽3.5米（4组-8组村委会）</t>
  </si>
  <si>
    <t>断头路长0.28千米、宽3.5米（10组）</t>
  </si>
  <si>
    <t>上付村</t>
  </si>
  <si>
    <t>塘堰疏挖50亩（6、11、14组）</t>
  </si>
  <si>
    <t>通组路长0.92千米、3.0米宽（8组-16组）</t>
  </si>
  <si>
    <t>石
家
河
镇</t>
  </si>
  <si>
    <t>诸葛村</t>
  </si>
  <si>
    <t>扩宽道路长3.155千米，宽1米（G240国道开始）</t>
  </si>
  <si>
    <t>新建泵站及相关配套设备（西汊湖）</t>
  </si>
  <si>
    <t>刘方岭村</t>
  </si>
  <si>
    <t>通组路长2.23千米、宽3.5米（其中2组长0.360千米，6组长1.05千米，11组长0.29千米，17组长0.53千米）</t>
  </si>
  <si>
    <t>通组路长1.57千米、宽3米（其中8组长0.8千米，8组支路长0.1千米，10组长0.67千米）</t>
  </si>
  <si>
    <t>佛
子
山
镇</t>
  </si>
  <si>
    <t>北港村</t>
  </si>
  <si>
    <t>沟渠疏洗长0.58千米（黄鳝养殖基地）</t>
  </si>
  <si>
    <t>生产路长2千米，宽3米（黄鳝养殖基地）</t>
  </si>
  <si>
    <t>长1.053千米，宽3.5米（其中余家嘴-隆家岭长715米，成武家长338米）</t>
  </si>
  <si>
    <t>产业路长0.288千米，宽3米（9组）</t>
  </si>
  <si>
    <t>断头路长0.296千米，宽3.5米（其中5-6组长0.133千米，11组长0.163千米）</t>
  </si>
  <si>
    <t>断头路长0.378千米，宽3米（8组）</t>
  </si>
  <si>
    <t>青龙村</t>
  </si>
  <si>
    <t>断头路长0.254千米，宽3.0米（其中3组长0.042千米，9组长0.08千米，11组长0.132千米）</t>
  </si>
  <si>
    <t>UD80型渠长0.48千米（10组）</t>
  </si>
  <si>
    <t>佛祖山村</t>
  </si>
  <si>
    <t>沟渠疏洗长1.35千米（佛山大道东侧）</t>
  </si>
  <si>
    <t>智慧茶园建设</t>
  </si>
  <si>
    <t>断头路长0.779千米，宽3.5米（其中7组长0.254千米，8组长0.525千米）</t>
  </si>
  <si>
    <t>天龙村</t>
  </si>
  <si>
    <t>沟渠疏洗长1千米（6组）</t>
  </si>
  <si>
    <t>塘堰疏挖28亩（6组、14组）</t>
  </si>
  <si>
    <t>泵房配套设备</t>
  </si>
  <si>
    <t>泵站设备更换90千瓦泵</t>
  </si>
  <si>
    <t>王场村</t>
  </si>
  <si>
    <t>断头路长0.805千米、3米宽（其中：4组长0.243千米，5组长0.125千米，7组长0.106千米，8组长0.185千米，11组长0.120千米，12组长0.026千米</t>
  </si>
  <si>
    <t>通组路长0.465千米、3米宽（9组）</t>
  </si>
  <si>
    <t>进水沟渠加高3千米</t>
  </si>
  <si>
    <t>杨林办事处</t>
  </si>
  <si>
    <t>辰巳村</t>
  </si>
  <si>
    <t>闸维修1座（加闸门、建设升降台）</t>
  </si>
  <si>
    <t>扩宽道路长390米，宽1.0米</t>
  </si>
  <si>
    <t>断头路长0.117千米，宽3.5米（其中9组60米、3组57米）</t>
  </si>
  <si>
    <t>断头路长0.057千米，宽3.5米</t>
  </si>
  <si>
    <t>维修生产桥4座，长12米，宽4米</t>
  </si>
  <si>
    <t>通组路长420米，宽2.5米</t>
  </si>
  <si>
    <t>沟渠疏洗长11.9千米</t>
  </si>
  <si>
    <t>生产路长8855米，宽2.5米</t>
  </si>
  <si>
    <t>公冶村</t>
  </si>
  <si>
    <t>产业路长830米，宽4.5米</t>
  </si>
  <si>
    <t>种植业 发展</t>
  </si>
  <si>
    <t>通村路拓宽长1.84千米，宽1.5米</t>
  </si>
  <si>
    <t>竟陵办事处</t>
  </si>
  <si>
    <t>弘善社区</t>
  </si>
  <si>
    <t>破除路面长320米，宽8米</t>
  </si>
  <si>
    <t>破除路面长390米，宽2米（其中村委会门前110米，村委会西侧道路280米）</t>
  </si>
  <si>
    <t>破除地砖长43米，宽2.4米</t>
  </si>
  <si>
    <t>通组路长320米，宽8米；长545m，宽5m；长400m，宽5.0m；</t>
  </si>
  <si>
    <t>通组路长110m，宽6m；长280m，宽4m</t>
  </si>
  <si>
    <t>中岭村</t>
  </si>
  <si>
    <t>通组路长650米，宽3.5米（其中4组330米，11组320米）</t>
  </si>
  <si>
    <t>产业路长600米，宽3.0米</t>
  </si>
  <si>
    <t>熊河村</t>
  </si>
  <si>
    <t>塘堰疏挖120亩</t>
  </si>
  <si>
    <t>沟渠疏洗长800米</t>
  </si>
  <si>
    <t>蒋湖农场</t>
  </si>
  <si>
    <t>柏台村</t>
  </si>
  <si>
    <t>塘堰疏挖170亩</t>
  </si>
  <si>
    <t>项目管理费</t>
  </si>
  <si>
    <t>天门市2022年度（第一批）巩固拓展脱贫攻坚成果同乡村振兴有效衔接资金项目安排表</t>
  </si>
  <si>
    <t>侯口办事处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</si>
</sst>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7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5"/>
  <sheetViews>
    <sheetView tabSelected="1" zoomScaleSheetLayoutView="100" workbookViewId="0" topLeftCell="A1">
      <pane ySplit="3" topLeftCell="A326" activePane="bottomLeft" state="frozen"/>
      <selection pane="topLeft" activeCell="A1" sqref="A1"/>
      <selection pane="bottomLeft" activeCell="B332" sqref="B332:B333"/>
    </sheetView>
  </sheetViews>
  <sheetFormatPr defaultColWidth="9.00390625" defaultRowHeight="14.25"/>
  <cols>
    <col min="1" max="1" width="2.875" style="1" customWidth="1"/>
    <col min="2" max="2" width="4.125" style="1" customWidth="1"/>
    <col min="3" max="3" width="7.50390625" style="1" customWidth="1"/>
    <col min="4" max="4" width="4.75390625" style="2" customWidth="1"/>
    <col min="5" max="5" width="7.00390625" style="2" customWidth="1"/>
    <col min="6" max="6" width="7.625" style="3" hidden="1" customWidth="1"/>
    <col min="7" max="7" width="26.625" style="4" customWidth="1"/>
    <col min="8" max="8" width="7.625" style="5" customWidth="1"/>
    <col min="9" max="9" width="7.25390625" style="5" customWidth="1"/>
    <col min="10" max="10" width="8.25390625" style="5" customWidth="1"/>
    <col min="11" max="11" width="7.625" style="5" customWidth="1"/>
    <col min="12" max="12" width="9.125" style="6" hidden="1" customWidth="1"/>
    <col min="13" max="13" width="8.00390625" style="6" customWidth="1"/>
    <col min="14" max="14" width="7.125" style="6" customWidth="1"/>
    <col min="15" max="15" width="7.25390625" style="7" customWidth="1"/>
    <col min="16" max="16" width="6.50390625" style="6" customWidth="1"/>
    <col min="17" max="17" width="6.375" style="6" customWidth="1"/>
    <col min="18" max="18" width="7.50390625" style="6" customWidth="1"/>
    <col min="19" max="19" width="5.75390625" style="3" customWidth="1"/>
    <col min="20" max="20" width="16.00390625" style="8" bestFit="1" customWidth="1"/>
    <col min="21" max="21" width="9.00390625" style="8" customWidth="1"/>
    <col min="22" max="22" width="9.375" style="8" bestFit="1" customWidth="1"/>
    <col min="23" max="16384" width="9.00390625" style="8" customWidth="1"/>
  </cols>
  <sheetData>
    <row r="1" spans="1:19" ht="27" customHeight="1">
      <c r="A1" s="49" t="s">
        <v>526</v>
      </c>
      <c r="B1" s="50"/>
      <c r="C1" s="50"/>
      <c r="D1" s="49"/>
      <c r="E1" s="49"/>
      <c r="F1" s="50"/>
      <c r="G1" s="51"/>
      <c r="H1" s="52"/>
      <c r="I1" s="52"/>
      <c r="J1" s="52"/>
      <c r="K1" s="52"/>
      <c r="L1" s="50"/>
      <c r="M1" s="50"/>
      <c r="N1" s="50"/>
      <c r="O1" s="50"/>
      <c r="P1" s="50"/>
      <c r="Q1" s="53"/>
      <c r="R1" s="50"/>
      <c r="S1" s="49"/>
    </row>
    <row r="2" spans="1:19" ht="15.75" customHeight="1">
      <c r="A2" s="37" t="s">
        <v>0</v>
      </c>
      <c r="B2" s="48" t="s">
        <v>1</v>
      </c>
      <c r="C2" s="48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46" t="s">
        <v>7</v>
      </c>
      <c r="I2" s="54" t="s">
        <v>8</v>
      </c>
      <c r="J2" s="55"/>
      <c r="K2" s="55"/>
      <c r="L2" s="56"/>
      <c r="M2" s="57" t="s">
        <v>9</v>
      </c>
      <c r="N2" s="58"/>
      <c r="O2" s="59"/>
      <c r="P2" s="58"/>
      <c r="Q2" s="47" t="s">
        <v>10</v>
      </c>
      <c r="R2" s="41" t="s">
        <v>11</v>
      </c>
      <c r="S2" s="37" t="s">
        <v>12</v>
      </c>
    </row>
    <row r="3" spans="1:19" ht="36.75" customHeight="1">
      <c r="A3" s="37"/>
      <c r="B3" s="48"/>
      <c r="C3" s="48"/>
      <c r="D3" s="37"/>
      <c r="E3" s="37"/>
      <c r="F3" s="37"/>
      <c r="G3" s="37"/>
      <c r="H3" s="46"/>
      <c r="I3" s="10" t="s">
        <v>13</v>
      </c>
      <c r="J3" s="20" t="s">
        <v>14</v>
      </c>
      <c r="K3" s="10" t="s">
        <v>15</v>
      </c>
      <c r="L3" s="21" t="s">
        <v>16</v>
      </c>
      <c r="M3" s="17" t="s">
        <v>17</v>
      </c>
      <c r="N3" s="18" t="s">
        <v>18</v>
      </c>
      <c r="O3" s="19" t="s">
        <v>19</v>
      </c>
      <c r="P3" s="18" t="s">
        <v>20</v>
      </c>
      <c r="Q3" s="47"/>
      <c r="R3" s="42"/>
      <c r="S3" s="37"/>
    </row>
    <row r="4" spans="1:19" ht="21.75" customHeight="1">
      <c r="A4" s="60" t="s">
        <v>21</v>
      </c>
      <c r="B4" s="61"/>
      <c r="C4" s="62"/>
      <c r="D4" s="9"/>
      <c r="E4" s="9"/>
      <c r="F4" s="9"/>
      <c r="G4" s="11"/>
      <c r="H4" s="10">
        <f>SUM(H5:H335)</f>
        <v>7232.199999999997</v>
      </c>
      <c r="I4" s="10">
        <f>SUM(I5:I335)</f>
        <v>6710.999999999998</v>
      </c>
      <c r="J4" s="10">
        <f>SUM(J5:J335)</f>
        <v>4069.9999999999973</v>
      </c>
      <c r="K4" s="10">
        <f aca="true" t="shared" si="0" ref="K4:P4">SUM(K5:K334)</f>
        <v>2681.0000000000005</v>
      </c>
      <c r="L4" s="21">
        <f t="shared" si="0"/>
        <v>0</v>
      </c>
      <c r="M4" s="21">
        <f t="shared" si="0"/>
        <v>16.555999999999997</v>
      </c>
      <c r="N4" s="21">
        <f t="shared" si="0"/>
        <v>297.59999999999997</v>
      </c>
      <c r="O4" s="21">
        <f t="shared" si="0"/>
        <v>14.159999999999998</v>
      </c>
      <c r="P4" s="21">
        <f t="shared" si="0"/>
        <v>183.60000000000002</v>
      </c>
      <c r="Q4" s="21">
        <f>SUM(Q5:Q335)</f>
        <v>7232.199999999999</v>
      </c>
      <c r="R4" s="21">
        <f>SUM(R5:R335)</f>
        <v>7232.199999999999</v>
      </c>
      <c r="S4" s="9"/>
    </row>
    <row r="5" spans="1:19" ht="39.75" customHeight="1">
      <c r="A5" s="43">
        <v>1</v>
      </c>
      <c r="B5" s="33" t="s">
        <v>22</v>
      </c>
      <c r="C5" s="33" t="s">
        <v>23</v>
      </c>
      <c r="D5" s="13" t="s">
        <v>24</v>
      </c>
      <c r="E5" s="13" t="s">
        <v>25</v>
      </c>
      <c r="F5" s="12" t="s">
        <v>26</v>
      </c>
      <c r="G5" s="14" t="s">
        <v>27</v>
      </c>
      <c r="H5" s="15">
        <f aca="true" t="shared" si="1" ref="H5:H48">J5+K5+N5+P5</f>
        <v>54.7</v>
      </c>
      <c r="I5" s="15">
        <f>J5+K5+L5</f>
        <v>54.7</v>
      </c>
      <c r="J5" s="15">
        <v>54.7</v>
      </c>
      <c r="K5" s="15"/>
      <c r="L5" s="22"/>
      <c r="M5" s="22"/>
      <c r="N5" s="22"/>
      <c r="O5" s="23"/>
      <c r="P5" s="22"/>
      <c r="Q5" s="40">
        <f>SUM(H5:H10)</f>
        <v>149.4</v>
      </c>
      <c r="R5" s="33">
        <f>Q5+Q11+Q15</f>
        <v>468</v>
      </c>
      <c r="S5" s="33" t="s">
        <v>28</v>
      </c>
    </row>
    <row r="6" spans="1:19" ht="24.75" customHeight="1">
      <c r="A6" s="43"/>
      <c r="B6" s="33"/>
      <c r="C6" s="43"/>
      <c r="D6" s="13" t="s">
        <v>24</v>
      </c>
      <c r="E6" s="13" t="s">
        <v>25</v>
      </c>
      <c r="F6" s="12" t="s">
        <v>26</v>
      </c>
      <c r="G6" s="14" t="s">
        <v>29</v>
      </c>
      <c r="H6" s="15">
        <f t="shared" si="1"/>
        <v>31.700000000000003</v>
      </c>
      <c r="I6" s="15">
        <f aca="true" t="shared" si="2" ref="I6:I22">J6+K6+L6</f>
        <v>21.3</v>
      </c>
      <c r="J6" s="15">
        <v>21.3</v>
      </c>
      <c r="K6" s="15"/>
      <c r="L6" s="22"/>
      <c r="M6" s="22"/>
      <c r="N6" s="22"/>
      <c r="O6" s="23">
        <v>0.8</v>
      </c>
      <c r="P6" s="22">
        <v>10.4</v>
      </c>
      <c r="Q6" s="44"/>
      <c r="R6" s="33"/>
      <c r="S6" s="33"/>
    </row>
    <row r="7" spans="1:19" ht="27.75" customHeight="1">
      <c r="A7" s="43"/>
      <c r="B7" s="33"/>
      <c r="C7" s="43"/>
      <c r="D7" s="13" t="s">
        <v>24</v>
      </c>
      <c r="E7" s="13" t="s">
        <v>25</v>
      </c>
      <c r="F7" s="12" t="s">
        <v>30</v>
      </c>
      <c r="G7" s="14" t="s">
        <v>31</v>
      </c>
      <c r="H7" s="15">
        <f t="shared" si="1"/>
        <v>35.1</v>
      </c>
      <c r="I7" s="15">
        <f t="shared" si="2"/>
        <v>35.1</v>
      </c>
      <c r="J7" s="15">
        <v>35.1</v>
      </c>
      <c r="K7" s="15"/>
      <c r="L7" s="22"/>
      <c r="M7" s="22"/>
      <c r="N7" s="22"/>
      <c r="O7" s="23"/>
      <c r="P7" s="22"/>
      <c r="Q7" s="44"/>
      <c r="R7" s="33"/>
      <c r="S7" s="33"/>
    </row>
    <row r="8" spans="1:19" ht="30" customHeight="1">
      <c r="A8" s="43"/>
      <c r="B8" s="33"/>
      <c r="C8" s="43"/>
      <c r="D8" s="13" t="s">
        <v>32</v>
      </c>
      <c r="E8" s="13" t="s">
        <v>33</v>
      </c>
      <c r="F8" s="12" t="s">
        <v>33</v>
      </c>
      <c r="G8" s="14" t="s">
        <v>34</v>
      </c>
      <c r="H8" s="15">
        <f t="shared" si="1"/>
        <v>7.6</v>
      </c>
      <c r="I8" s="15">
        <f t="shared" si="2"/>
        <v>7.6</v>
      </c>
      <c r="J8" s="15">
        <v>7.6</v>
      </c>
      <c r="K8" s="15"/>
      <c r="L8" s="22"/>
      <c r="M8" s="22"/>
      <c r="N8" s="22"/>
      <c r="O8" s="23"/>
      <c r="P8" s="22"/>
      <c r="Q8" s="44"/>
      <c r="R8" s="33"/>
      <c r="S8" s="33"/>
    </row>
    <row r="9" spans="1:19" ht="36">
      <c r="A9" s="43"/>
      <c r="B9" s="33"/>
      <c r="C9" s="43"/>
      <c r="D9" s="13" t="s">
        <v>24</v>
      </c>
      <c r="E9" s="13" t="s">
        <v>25</v>
      </c>
      <c r="F9" s="12" t="s">
        <v>35</v>
      </c>
      <c r="G9" s="14" t="s">
        <v>36</v>
      </c>
      <c r="H9" s="15">
        <f t="shared" si="1"/>
        <v>8.3</v>
      </c>
      <c r="I9" s="15">
        <f t="shared" si="2"/>
        <v>8.3</v>
      </c>
      <c r="J9" s="15">
        <v>8.3</v>
      </c>
      <c r="K9" s="15"/>
      <c r="L9" s="22"/>
      <c r="M9" s="22"/>
      <c r="N9" s="22"/>
      <c r="O9" s="23"/>
      <c r="P9" s="22"/>
      <c r="Q9" s="44"/>
      <c r="R9" s="33"/>
      <c r="S9" s="33"/>
    </row>
    <row r="10" spans="1:19" ht="30" customHeight="1">
      <c r="A10" s="43"/>
      <c r="B10" s="33"/>
      <c r="C10" s="43"/>
      <c r="D10" s="13" t="s">
        <v>24</v>
      </c>
      <c r="E10" s="13" t="s">
        <v>25</v>
      </c>
      <c r="F10" s="13" t="s">
        <v>37</v>
      </c>
      <c r="G10" s="14" t="s">
        <v>38</v>
      </c>
      <c r="H10" s="15">
        <f t="shared" si="1"/>
        <v>12</v>
      </c>
      <c r="I10" s="15">
        <f t="shared" si="2"/>
        <v>12</v>
      </c>
      <c r="J10" s="15">
        <v>12</v>
      </c>
      <c r="K10" s="15"/>
      <c r="L10" s="22"/>
      <c r="M10" s="22"/>
      <c r="N10" s="22"/>
      <c r="O10" s="23"/>
      <c r="P10" s="22"/>
      <c r="Q10" s="44"/>
      <c r="R10" s="33"/>
      <c r="S10" s="33"/>
    </row>
    <row r="11" spans="1:19" ht="52.5" customHeight="1">
      <c r="A11" s="43"/>
      <c r="B11" s="33"/>
      <c r="C11" s="33" t="s">
        <v>39</v>
      </c>
      <c r="D11" s="13" t="s">
        <v>32</v>
      </c>
      <c r="E11" s="13" t="s">
        <v>33</v>
      </c>
      <c r="F11" s="12" t="s">
        <v>33</v>
      </c>
      <c r="G11" s="14" t="s">
        <v>40</v>
      </c>
      <c r="H11" s="15">
        <f t="shared" si="1"/>
        <v>25.1</v>
      </c>
      <c r="I11" s="15">
        <f t="shared" si="2"/>
        <v>25.1</v>
      </c>
      <c r="J11" s="15">
        <v>25.1</v>
      </c>
      <c r="K11" s="15"/>
      <c r="L11" s="22"/>
      <c r="M11" s="22"/>
      <c r="N11" s="22"/>
      <c r="O11" s="23"/>
      <c r="P11" s="22"/>
      <c r="Q11" s="40">
        <f>SUM(H11:H14)</f>
        <v>163.39999999999998</v>
      </c>
      <c r="R11" s="33"/>
      <c r="S11" s="33" t="s">
        <v>28</v>
      </c>
    </row>
    <row r="12" spans="1:19" ht="33.75" customHeight="1">
      <c r="A12" s="43"/>
      <c r="B12" s="33"/>
      <c r="C12" s="33"/>
      <c r="D12" s="13" t="s">
        <v>24</v>
      </c>
      <c r="E12" s="13" t="s">
        <v>25</v>
      </c>
      <c r="F12" s="12" t="s">
        <v>41</v>
      </c>
      <c r="G12" s="14" t="s">
        <v>42</v>
      </c>
      <c r="H12" s="15">
        <f t="shared" si="1"/>
        <v>53</v>
      </c>
      <c r="I12" s="15">
        <f t="shared" si="2"/>
        <v>44.8</v>
      </c>
      <c r="J12" s="15">
        <v>44.8</v>
      </c>
      <c r="K12" s="15"/>
      <c r="L12" s="22"/>
      <c r="M12" s="23">
        <v>0.48</v>
      </c>
      <c r="N12" s="22">
        <v>8.2</v>
      </c>
      <c r="O12" s="23"/>
      <c r="P12" s="22"/>
      <c r="Q12" s="40"/>
      <c r="R12" s="33"/>
      <c r="S12" s="33"/>
    </row>
    <row r="13" spans="1:19" ht="31.5" customHeight="1">
      <c r="A13" s="43"/>
      <c r="B13" s="33"/>
      <c r="C13" s="43"/>
      <c r="D13" s="13" t="s">
        <v>24</v>
      </c>
      <c r="E13" s="13" t="s">
        <v>25</v>
      </c>
      <c r="F13" s="12" t="s">
        <v>41</v>
      </c>
      <c r="G13" s="14" t="s">
        <v>43</v>
      </c>
      <c r="H13" s="15">
        <f t="shared" si="1"/>
        <v>51.099999999999994</v>
      </c>
      <c r="I13" s="15">
        <f t="shared" si="2"/>
        <v>31.9</v>
      </c>
      <c r="J13" s="15">
        <v>31.9</v>
      </c>
      <c r="K13" s="15"/>
      <c r="L13" s="22"/>
      <c r="M13" s="23">
        <v>1.13</v>
      </c>
      <c r="N13" s="22">
        <v>19.2</v>
      </c>
      <c r="O13" s="23"/>
      <c r="P13" s="22"/>
      <c r="Q13" s="44"/>
      <c r="R13" s="33"/>
      <c r="S13" s="33"/>
    </row>
    <row r="14" spans="1:19" ht="36" customHeight="1">
      <c r="A14" s="43"/>
      <c r="B14" s="33"/>
      <c r="C14" s="43"/>
      <c r="D14" s="13" t="s">
        <v>24</v>
      </c>
      <c r="E14" s="13" t="s">
        <v>25</v>
      </c>
      <c r="F14" s="12" t="s">
        <v>41</v>
      </c>
      <c r="G14" s="14" t="s">
        <v>44</v>
      </c>
      <c r="H14" s="15">
        <v>34.2</v>
      </c>
      <c r="I14" s="15">
        <v>21.3</v>
      </c>
      <c r="J14" s="15">
        <v>21.3</v>
      </c>
      <c r="K14" s="15"/>
      <c r="L14" s="22"/>
      <c r="M14" s="23">
        <v>0.76</v>
      </c>
      <c r="N14" s="22">
        <v>12.9</v>
      </c>
      <c r="O14" s="23"/>
      <c r="P14" s="22"/>
      <c r="Q14" s="44"/>
      <c r="R14" s="33"/>
      <c r="S14" s="33"/>
    </row>
    <row r="15" spans="1:19" ht="28.5" customHeight="1">
      <c r="A15" s="43"/>
      <c r="B15" s="33"/>
      <c r="C15" s="33" t="s">
        <v>45</v>
      </c>
      <c r="D15" s="13" t="s">
        <v>24</v>
      </c>
      <c r="E15" s="13" t="s">
        <v>25</v>
      </c>
      <c r="F15" s="12" t="s">
        <v>26</v>
      </c>
      <c r="G15" s="14" t="s">
        <v>46</v>
      </c>
      <c r="H15" s="15">
        <f t="shared" si="1"/>
        <v>95.80000000000001</v>
      </c>
      <c r="I15" s="15">
        <f t="shared" si="2"/>
        <v>59.6</v>
      </c>
      <c r="J15" s="15"/>
      <c r="K15" s="15">
        <v>59.6</v>
      </c>
      <c r="L15" s="22"/>
      <c r="M15" s="22"/>
      <c r="N15" s="22"/>
      <c r="O15" s="23">
        <v>2.13</v>
      </c>
      <c r="P15" s="22">
        <v>36.2</v>
      </c>
      <c r="Q15" s="40">
        <f>H15+H16</f>
        <v>155.20000000000002</v>
      </c>
      <c r="R15" s="33"/>
      <c r="S15" s="33" t="s">
        <v>47</v>
      </c>
    </row>
    <row r="16" spans="1:19" ht="33" customHeight="1">
      <c r="A16" s="43"/>
      <c r="B16" s="33"/>
      <c r="C16" s="33"/>
      <c r="D16" s="13" t="s">
        <v>24</v>
      </c>
      <c r="E16" s="13" t="s">
        <v>25</v>
      </c>
      <c r="F16" s="12" t="s">
        <v>26</v>
      </c>
      <c r="G16" s="14" t="s">
        <v>48</v>
      </c>
      <c r="H16" s="15">
        <f t="shared" si="1"/>
        <v>59.4</v>
      </c>
      <c r="I16" s="15">
        <f t="shared" si="2"/>
        <v>43.4</v>
      </c>
      <c r="J16" s="15"/>
      <c r="K16" s="15">
        <v>43.4</v>
      </c>
      <c r="L16" s="22"/>
      <c r="M16" s="22"/>
      <c r="N16" s="22"/>
      <c r="O16" s="23">
        <v>0.94</v>
      </c>
      <c r="P16" s="22">
        <v>16</v>
      </c>
      <c r="Q16" s="40"/>
      <c r="R16" s="33"/>
      <c r="S16" s="33"/>
    </row>
    <row r="17" spans="1:19" ht="33" customHeight="1">
      <c r="A17" s="43">
        <v>2</v>
      </c>
      <c r="B17" s="33" t="s">
        <v>49</v>
      </c>
      <c r="C17" s="33" t="s">
        <v>50</v>
      </c>
      <c r="D17" s="13" t="s">
        <v>24</v>
      </c>
      <c r="E17" s="13" t="s">
        <v>25</v>
      </c>
      <c r="F17" s="12" t="s">
        <v>26</v>
      </c>
      <c r="G17" s="14" t="s">
        <v>51</v>
      </c>
      <c r="H17" s="15">
        <f t="shared" si="1"/>
        <v>18.2</v>
      </c>
      <c r="I17" s="15">
        <f t="shared" si="2"/>
        <v>18.2</v>
      </c>
      <c r="J17" s="15">
        <v>18.2</v>
      </c>
      <c r="K17" s="15"/>
      <c r="L17" s="22"/>
      <c r="M17" s="22"/>
      <c r="N17" s="22"/>
      <c r="O17" s="23"/>
      <c r="P17" s="22"/>
      <c r="Q17" s="40">
        <f>SUM(H17:H19)</f>
        <v>70.5</v>
      </c>
      <c r="R17" s="33">
        <f>Q17+Q20+Q23+Q26+Q25</f>
        <v>336.9</v>
      </c>
      <c r="S17" s="33" t="s">
        <v>28</v>
      </c>
    </row>
    <row r="18" spans="1:19" ht="27" customHeight="1">
      <c r="A18" s="43"/>
      <c r="B18" s="33"/>
      <c r="C18" s="33"/>
      <c r="D18" s="13" t="s">
        <v>24</v>
      </c>
      <c r="E18" s="13" t="s">
        <v>25</v>
      </c>
      <c r="F18" s="12" t="s">
        <v>26</v>
      </c>
      <c r="G18" s="14" t="s">
        <v>52</v>
      </c>
      <c r="H18" s="15">
        <f t="shared" si="1"/>
        <v>36.4</v>
      </c>
      <c r="I18" s="15">
        <f t="shared" si="2"/>
        <v>36.4</v>
      </c>
      <c r="J18" s="15">
        <v>36.4</v>
      </c>
      <c r="K18" s="15"/>
      <c r="L18" s="22"/>
      <c r="M18" s="22"/>
      <c r="N18" s="22"/>
      <c r="O18" s="23"/>
      <c r="P18" s="22"/>
      <c r="Q18" s="40"/>
      <c r="R18" s="33"/>
      <c r="S18" s="33"/>
    </row>
    <row r="19" spans="1:19" ht="46.5" customHeight="1">
      <c r="A19" s="43"/>
      <c r="B19" s="33"/>
      <c r="C19" s="33"/>
      <c r="D19" s="13" t="s">
        <v>24</v>
      </c>
      <c r="E19" s="13" t="s">
        <v>25</v>
      </c>
      <c r="F19" s="13" t="s">
        <v>53</v>
      </c>
      <c r="G19" s="14" t="s">
        <v>54</v>
      </c>
      <c r="H19" s="15">
        <f t="shared" si="1"/>
        <v>15.9</v>
      </c>
      <c r="I19" s="15">
        <f t="shared" si="2"/>
        <v>15.9</v>
      </c>
      <c r="J19" s="15">
        <v>15.9</v>
      </c>
      <c r="K19" s="15"/>
      <c r="L19" s="22"/>
      <c r="M19" s="22"/>
      <c r="N19" s="22"/>
      <c r="O19" s="23"/>
      <c r="P19" s="22"/>
      <c r="Q19" s="40"/>
      <c r="R19" s="33"/>
      <c r="S19" s="33"/>
    </row>
    <row r="20" spans="1:19" ht="51.75" customHeight="1">
      <c r="A20" s="43"/>
      <c r="B20" s="33"/>
      <c r="C20" s="33" t="s">
        <v>55</v>
      </c>
      <c r="D20" s="13" t="s">
        <v>32</v>
      </c>
      <c r="E20" s="13" t="s">
        <v>33</v>
      </c>
      <c r="F20" s="12" t="s">
        <v>33</v>
      </c>
      <c r="G20" s="14" t="s">
        <v>56</v>
      </c>
      <c r="H20" s="15">
        <f t="shared" si="1"/>
        <v>20.7</v>
      </c>
      <c r="I20" s="15">
        <f t="shared" si="2"/>
        <v>20.7</v>
      </c>
      <c r="J20" s="15"/>
      <c r="K20" s="15">
        <v>20.7</v>
      </c>
      <c r="L20" s="22"/>
      <c r="M20" s="22"/>
      <c r="N20" s="22"/>
      <c r="O20" s="23"/>
      <c r="P20" s="22"/>
      <c r="Q20" s="40">
        <f>SUM(H20:H22)</f>
        <v>155</v>
      </c>
      <c r="R20" s="33"/>
      <c r="S20" s="33" t="s">
        <v>28</v>
      </c>
    </row>
    <row r="21" spans="1:19" ht="48" customHeight="1">
      <c r="A21" s="43"/>
      <c r="B21" s="33"/>
      <c r="C21" s="33"/>
      <c r="D21" s="13" t="s">
        <v>32</v>
      </c>
      <c r="E21" s="13" t="s">
        <v>41</v>
      </c>
      <c r="F21" s="12" t="s">
        <v>41</v>
      </c>
      <c r="G21" s="14" t="s">
        <v>57</v>
      </c>
      <c r="H21" s="15">
        <f t="shared" si="1"/>
        <v>54.2</v>
      </c>
      <c r="I21" s="15">
        <f t="shared" si="2"/>
        <v>54.2</v>
      </c>
      <c r="J21" s="15">
        <v>54.2</v>
      </c>
      <c r="K21" s="15"/>
      <c r="L21" s="22"/>
      <c r="M21" s="22"/>
      <c r="N21" s="22"/>
      <c r="O21" s="23"/>
      <c r="P21" s="22"/>
      <c r="Q21" s="40"/>
      <c r="R21" s="33"/>
      <c r="S21" s="33"/>
    </row>
    <row r="22" spans="1:19" ht="85.5" customHeight="1">
      <c r="A22" s="43"/>
      <c r="B22" s="33"/>
      <c r="C22" s="33"/>
      <c r="D22" s="13" t="s">
        <v>24</v>
      </c>
      <c r="E22" s="13" t="s">
        <v>25</v>
      </c>
      <c r="F22" s="12" t="s">
        <v>58</v>
      </c>
      <c r="G22" s="14" t="s">
        <v>59</v>
      </c>
      <c r="H22" s="15">
        <f t="shared" si="1"/>
        <v>80.1</v>
      </c>
      <c r="I22" s="15">
        <f t="shared" si="2"/>
        <v>80.1</v>
      </c>
      <c r="J22" s="15">
        <v>80.1</v>
      </c>
      <c r="K22" s="15"/>
      <c r="L22" s="22"/>
      <c r="M22" s="22"/>
      <c r="N22" s="22"/>
      <c r="O22" s="23"/>
      <c r="P22" s="22"/>
      <c r="Q22" s="40"/>
      <c r="R22" s="33"/>
      <c r="S22" s="33"/>
    </row>
    <row r="23" spans="1:19" ht="30" customHeight="1">
      <c r="A23" s="43"/>
      <c r="B23" s="33"/>
      <c r="C23" s="33" t="s">
        <v>60</v>
      </c>
      <c r="D23" s="13" t="s">
        <v>24</v>
      </c>
      <c r="E23" s="13" t="s">
        <v>25</v>
      </c>
      <c r="F23" s="13" t="s">
        <v>53</v>
      </c>
      <c r="G23" s="14" t="s">
        <v>61</v>
      </c>
      <c r="H23" s="15">
        <f t="shared" si="1"/>
        <v>9</v>
      </c>
      <c r="I23" s="15">
        <v>9</v>
      </c>
      <c r="J23" s="15"/>
      <c r="K23" s="15">
        <v>9</v>
      </c>
      <c r="L23" s="22"/>
      <c r="M23" s="22"/>
      <c r="N23" s="22"/>
      <c r="O23" s="23"/>
      <c r="P23" s="22"/>
      <c r="Q23" s="40">
        <f>H23+H24</f>
        <v>24</v>
      </c>
      <c r="R23" s="33"/>
      <c r="S23" s="33" t="s">
        <v>47</v>
      </c>
    </row>
    <row r="24" spans="1:19" ht="28.5" customHeight="1">
      <c r="A24" s="43"/>
      <c r="B24" s="33"/>
      <c r="C24" s="33"/>
      <c r="D24" s="13" t="s">
        <v>32</v>
      </c>
      <c r="E24" s="13" t="s">
        <v>41</v>
      </c>
      <c r="F24" s="12"/>
      <c r="G24" s="14" t="s">
        <v>62</v>
      </c>
      <c r="H24" s="15">
        <f t="shared" si="1"/>
        <v>15</v>
      </c>
      <c r="I24" s="15">
        <v>15</v>
      </c>
      <c r="J24" s="15"/>
      <c r="K24" s="15">
        <v>15</v>
      </c>
      <c r="L24" s="22"/>
      <c r="M24" s="22"/>
      <c r="N24" s="22"/>
      <c r="O24" s="23"/>
      <c r="P24" s="22"/>
      <c r="Q24" s="40"/>
      <c r="R24" s="33"/>
      <c r="S24" s="33"/>
    </row>
    <row r="25" spans="1:19" ht="36.75" customHeight="1">
      <c r="A25" s="43"/>
      <c r="B25" s="43"/>
      <c r="C25" s="13" t="s">
        <v>63</v>
      </c>
      <c r="D25" s="13" t="s">
        <v>24</v>
      </c>
      <c r="E25" s="13" t="s">
        <v>25</v>
      </c>
      <c r="F25" s="12"/>
      <c r="G25" s="14" t="s">
        <v>64</v>
      </c>
      <c r="H25" s="15">
        <f t="shared" si="1"/>
        <v>25</v>
      </c>
      <c r="I25" s="15">
        <v>25</v>
      </c>
      <c r="J25" s="15"/>
      <c r="K25" s="15">
        <v>25</v>
      </c>
      <c r="L25" s="22"/>
      <c r="M25" s="22"/>
      <c r="N25" s="22"/>
      <c r="O25" s="23"/>
      <c r="P25" s="22"/>
      <c r="Q25" s="25">
        <f>H25</f>
        <v>25</v>
      </c>
      <c r="R25" s="43"/>
      <c r="S25" s="13" t="s">
        <v>47</v>
      </c>
    </row>
    <row r="26" spans="1:19" ht="36.75" customHeight="1">
      <c r="A26" s="43"/>
      <c r="B26" s="43"/>
      <c r="C26" s="13" t="s">
        <v>65</v>
      </c>
      <c r="D26" s="13" t="s">
        <v>32</v>
      </c>
      <c r="E26" s="13" t="s">
        <v>41</v>
      </c>
      <c r="F26" s="12" t="s">
        <v>41</v>
      </c>
      <c r="G26" s="14" t="s">
        <v>66</v>
      </c>
      <c r="H26" s="15">
        <f t="shared" si="1"/>
        <v>62.4</v>
      </c>
      <c r="I26" s="15">
        <f>J26+K26+L26</f>
        <v>62.4</v>
      </c>
      <c r="J26" s="15">
        <v>62.4</v>
      </c>
      <c r="K26" s="15"/>
      <c r="L26" s="22"/>
      <c r="M26" s="22"/>
      <c r="N26" s="22"/>
      <c r="O26" s="23"/>
      <c r="P26" s="22"/>
      <c r="Q26" s="25">
        <f>H26</f>
        <v>62.4</v>
      </c>
      <c r="R26" s="43"/>
      <c r="S26" s="13" t="s">
        <v>47</v>
      </c>
    </row>
    <row r="27" spans="1:19" ht="84.75" customHeight="1">
      <c r="A27" s="43">
        <v>3</v>
      </c>
      <c r="B27" s="33" t="s">
        <v>67</v>
      </c>
      <c r="C27" s="33" t="s">
        <v>68</v>
      </c>
      <c r="D27" s="13" t="s">
        <v>24</v>
      </c>
      <c r="E27" s="13" t="s">
        <v>25</v>
      </c>
      <c r="F27" s="12" t="s">
        <v>26</v>
      </c>
      <c r="G27" s="14" t="s">
        <v>69</v>
      </c>
      <c r="H27" s="15">
        <f t="shared" si="1"/>
        <v>112.6</v>
      </c>
      <c r="I27" s="15">
        <f aca="true" t="shared" si="3" ref="I27:I45">J27+K27+L27</f>
        <v>112.6</v>
      </c>
      <c r="J27" s="15">
        <v>112.6</v>
      </c>
      <c r="K27" s="15"/>
      <c r="L27" s="22"/>
      <c r="M27" s="22"/>
      <c r="N27" s="22"/>
      <c r="O27" s="23"/>
      <c r="P27" s="22"/>
      <c r="Q27" s="40">
        <f>H27+H28+H29+H30+H31</f>
        <v>146.2</v>
      </c>
      <c r="R27" s="33">
        <f>Q27+Q32</f>
        <v>281.79999999999995</v>
      </c>
      <c r="S27" s="33" t="s">
        <v>28</v>
      </c>
    </row>
    <row r="28" spans="1:19" ht="54" customHeight="1">
      <c r="A28" s="43"/>
      <c r="B28" s="33"/>
      <c r="C28" s="33"/>
      <c r="D28" s="13" t="s">
        <v>32</v>
      </c>
      <c r="E28" s="13" t="s">
        <v>70</v>
      </c>
      <c r="F28" s="12" t="s">
        <v>71</v>
      </c>
      <c r="G28" s="14" t="s">
        <v>72</v>
      </c>
      <c r="H28" s="15">
        <f t="shared" si="1"/>
        <v>9.4</v>
      </c>
      <c r="I28" s="15">
        <f t="shared" si="3"/>
        <v>9.4</v>
      </c>
      <c r="J28" s="15">
        <v>9.4</v>
      </c>
      <c r="K28" s="15"/>
      <c r="L28" s="22"/>
      <c r="M28" s="22"/>
      <c r="N28" s="22"/>
      <c r="O28" s="23"/>
      <c r="P28" s="22"/>
      <c r="Q28" s="40"/>
      <c r="R28" s="33"/>
      <c r="S28" s="33"/>
    </row>
    <row r="29" spans="1:19" ht="33.75" customHeight="1">
      <c r="A29" s="43"/>
      <c r="B29" s="33"/>
      <c r="C29" s="33"/>
      <c r="D29" s="13" t="s">
        <v>24</v>
      </c>
      <c r="E29" s="13" t="s">
        <v>25</v>
      </c>
      <c r="F29" s="12" t="s">
        <v>73</v>
      </c>
      <c r="G29" s="14" t="s">
        <v>74</v>
      </c>
      <c r="H29" s="15">
        <f t="shared" si="1"/>
        <v>2.6</v>
      </c>
      <c r="I29" s="15">
        <f t="shared" si="3"/>
        <v>2.6</v>
      </c>
      <c r="J29" s="15">
        <v>2.6</v>
      </c>
      <c r="K29" s="15"/>
      <c r="L29" s="22"/>
      <c r="M29" s="22"/>
      <c r="N29" s="22"/>
      <c r="O29" s="23"/>
      <c r="P29" s="22"/>
      <c r="Q29" s="40"/>
      <c r="R29" s="33"/>
      <c r="S29" s="33"/>
    </row>
    <row r="30" spans="1:19" ht="37.5" customHeight="1">
      <c r="A30" s="43"/>
      <c r="B30" s="33"/>
      <c r="C30" s="33"/>
      <c r="D30" s="13" t="s">
        <v>24</v>
      </c>
      <c r="E30" s="13" t="s">
        <v>25</v>
      </c>
      <c r="F30" s="12" t="s">
        <v>58</v>
      </c>
      <c r="G30" s="14" t="s">
        <v>75</v>
      </c>
      <c r="H30" s="15">
        <f t="shared" si="1"/>
        <v>9.6</v>
      </c>
      <c r="I30" s="15">
        <f t="shared" si="3"/>
        <v>9.6</v>
      </c>
      <c r="J30" s="15">
        <v>9.6</v>
      </c>
      <c r="K30" s="15"/>
      <c r="L30" s="22"/>
      <c r="M30" s="22"/>
      <c r="N30" s="22"/>
      <c r="O30" s="23"/>
      <c r="P30" s="22"/>
      <c r="Q30" s="40"/>
      <c r="R30" s="33"/>
      <c r="S30" s="33"/>
    </row>
    <row r="31" spans="1:19" ht="36.75" customHeight="1">
      <c r="A31" s="43"/>
      <c r="B31" s="33"/>
      <c r="C31" s="33"/>
      <c r="D31" s="13" t="s">
        <v>24</v>
      </c>
      <c r="E31" s="13" t="s">
        <v>25</v>
      </c>
      <c r="F31" s="13" t="s">
        <v>53</v>
      </c>
      <c r="G31" s="14" t="s">
        <v>76</v>
      </c>
      <c r="H31" s="15">
        <f t="shared" si="1"/>
        <v>12</v>
      </c>
      <c r="I31" s="15">
        <f t="shared" si="3"/>
        <v>12</v>
      </c>
      <c r="J31" s="15">
        <v>12</v>
      </c>
      <c r="K31" s="15"/>
      <c r="L31" s="22"/>
      <c r="M31" s="22"/>
      <c r="N31" s="22"/>
      <c r="O31" s="23"/>
      <c r="P31" s="22"/>
      <c r="Q31" s="40"/>
      <c r="R31" s="33"/>
      <c r="S31" s="33"/>
    </row>
    <row r="32" spans="1:19" ht="39" customHeight="1">
      <c r="A32" s="43"/>
      <c r="B32" s="33"/>
      <c r="C32" s="33" t="s">
        <v>77</v>
      </c>
      <c r="D32" s="13" t="s">
        <v>24</v>
      </c>
      <c r="E32" s="13" t="s">
        <v>25</v>
      </c>
      <c r="F32" s="12" t="s">
        <v>26</v>
      </c>
      <c r="G32" s="14" t="s">
        <v>78</v>
      </c>
      <c r="H32" s="15">
        <f t="shared" si="1"/>
        <v>63.4</v>
      </c>
      <c r="I32" s="15">
        <f t="shared" si="3"/>
        <v>39.4</v>
      </c>
      <c r="J32" s="15"/>
      <c r="K32" s="15">
        <v>39.4</v>
      </c>
      <c r="L32" s="22"/>
      <c r="M32" s="23">
        <v>1.41</v>
      </c>
      <c r="N32" s="22">
        <v>24</v>
      </c>
      <c r="O32" s="23"/>
      <c r="P32" s="22"/>
      <c r="Q32" s="40">
        <f>H32+H33+H35+H34+H36</f>
        <v>135.6</v>
      </c>
      <c r="R32" s="33"/>
      <c r="S32" s="33" t="s">
        <v>47</v>
      </c>
    </row>
    <row r="33" spans="1:19" ht="39" customHeight="1">
      <c r="A33" s="43"/>
      <c r="B33" s="33"/>
      <c r="C33" s="33"/>
      <c r="D33" s="13" t="s">
        <v>24</v>
      </c>
      <c r="E33" s="13" t="s">
        <v>25</v>
      </c>
      <c r="F33" s="12" t="s">
        <v>26</v>
      </c>
      <c r="G33" s="16" t="s">
        <v>79</v>
      </c>
      <c r="H33" s="15">
        <f t="shared" si="1"/>
        <v>17.1</v>
      </c>
      <c r="I33" s="15">
        <f t="shared" si="3"/>
        <v>10.6</v>
      </c>
      <c r="J33" s="15"/>
      <c r="K33" s="15">
        <v>10.6</v>
      </c>
      <c r="L33" s="22"/>
      <c r="M33" s="24">
        <v>0.383</v>
      </c>
      <c r="N33" s="22">
        <v>6.5</v>
      </c>
      <c r="O33" s="23"/>
      <c r="P33" s="22"/>
      <c r="Q33" s="40"/>
      <c r="R33" s="33"/>
      <c r="S33" s="33"/>
    </row>
    <row r="34" spans="1:19" ht="30" customHeight="1">
      <c r="A34" s="43"/>
      <c r="B34" s="33"/>
      <c r="C34" s="33"/>
      <c r="D34" s="13" t="s">
        <v>24</v>
      </c>
      <c r="E34" s="13" t="s">
        <v>25</v>
      </c>
      <c r="F34" s="12" t="s">
        <v>26</v>
      </c>
      <c r="G34" s="14" t="s">
        <v>80</v>
      </c>
      <c r="H34" s="15">
        <f t="shared" si="1"/>
        <v>19.3</v>
      </c>
      <c r="I34" s="15">
        <f t="shared" si="3"/>
        <v>12</v>
      </c>
      <c r="J34" s="15"/>
      <c r="K34" s="15">
        <v>12</v>
      </c>
      <c r="L34" s="22"/>
      <c r="M34" s="24">
        <v>0.425</v>
      </c>
      <c r="N34" s="22">
        <v>7.3</v>
      </c>
      <c r="O34" s="23"/>
      <c r="P34" s="22"/>
      <c r="Q34" s="40"/>
      <c r="R34" s="33"/>
      <c r="S34" s="33"/>
    </row>
    <row r="35" spans="1:19" ht="33" customHeight="1">
      <c r="A35" s="43"/>
      <c r="B35" s="33"/>
      <c r="C35" s="33"/>
      <c r="D35" s="13" t="s">
        <v>24</v>
      </c>
      <c r="E35" s="13" t="s">
        <v>25</v>
      </c>
      <c r="F35" s="12" t="s">
        <v>26</v>
      </c>
      <c r="G35" s="14" t="s">
        <v>81</v>
      </c>
      <c r="H35" s="15">
        <f t="shared" si="1"/>
        <v>27.4</v>
      </c>
      <c r="I35" s="15">
        <f t="shared" si="3"/>
        <v>17</v>
      </c>
      <c r="J35" s="15"/>
      <c r="K35" s="15">
        <v>17</v>
      </c>
      <c r="L35" s="22"/>
      <c r="M35" s="24">
        <v>0.608</v>
      </c>
      <c r="N35" s="22">
        <v>10.4</v>
      </c>
      <c r="O35" s="23"/>
      <c r="P35" s="22"/>
      <c r="Q35" s="40"/>
      <c r="R35" s="33"/>
      <c r="S35" s="33"/>
    </row>
    <row r="36" spans="1:19" ht="36" customHeight="1">
      <c r="A36" s="43"/>
      <c r="B36" s="33"/>
      <c r="C36" s="33"/>
      <c r="D36" s="13" t="s">
        <v>24</v>
      </c>
      <c r="E36" s="13" t="s">
        <v>82</v>
      </c>
      <c r="F36" s="12" t="s">
        <v>53</v>
      </c>
      <c r="G36" s="14" t="s">
        <v>83</v>
      </c>
      <c r="H36" s="15">
        <f t="shared" si="1"/>
        <v>8.4</v>
      </c>
      <c r="I36" s="15">
        <f t="shared" si="3"/>
        <v>8.4</v>
      </c>
      <c r="J36" s="15"/>
      <c r="K36" s="15">
        <v>8.4</v>
      </c>
      <c r="L36" s="22"/>
      <c r="M36" s="22"/>
      <c r="N36" s="22"/>
      <c r="O36" s="23"/>
      <c r="P36" s="22"/>
      <c r="Q36" s="40"/>
      <c r="R36" s="33"/>
      <c r="S36" s="33"/>
    </row>
    <row r="37" spans="1:19" ht="28.5" customHeight="1">
      <c r="A37" s="43">
        <v>4</v>
      </c>
      <c r="B37" s="33" t="s">
        <v>84</v>
      </c>
      <c r="C37" s="33" t="s">
        <v>85</v>
      </c>
      <c r="D37" s="13" t="s">
        <v>24</v>
      </c>
      <c r="E37" s="13" t="s">
        <v>25</v>
      </c>
      <c r="F37" s="12" t="s">
        <v>26</v>
      </c>
      <c r="G37" s="14" t="s">
        <v>86</v>
      </c>
      <c r="H37" s="15">
        <f t="shared" si="1"/>
        <v>96</v>
      </c>
      <c r="I37" s="15">
        <f t="shared" si="3"/>
        <v>56</v>
      </c>
      <c r="J37" s="15">
        <v>56</v>
      </c>
      <c r="K37" s="15"/>
      <c r="L37" s="22"/>
      <c r="M37" s="23">
        <v>1.66</v>
      </c>
      <c r="N37" s="22">
        <v>40</v>
      </c>
      <c r="O37" s="23"/>
      <c r="P37" s="22"/>
      <c r="Q37" s="40">
        <f>H37+H38+H39+H40+H41+H42+H43</f>
        <v>172.70000000000002</v>
      </c>
      <c r="R37" s="33">
        <f>Q37+Q44+Q47+Q48+Q46</f>
        <v>452.5</v>
      </c>
      <c r="S37" s="33" t="s">
        <v>28</v>
      </c>
    </row>
    <row r="38" spans="1:19" ht="28.5" customHeight="1">
      <c r="A38" s="43"/>
      <c r="B38" s="33"/>
      <c r="C38" s="33"/>
      <c r="D38" s="13" t="s">
        <v>32</v>
      </c>
      <c r="E38" s="13" t="s">
        <v>70</v>
      </c>
      <c r="F38" s="12" t="s">
        <v>71</v>
      </c>
      <c r="G38" s="14" t="s">
        <v>87</v>
      </c>
      <c r="H38" s="15">
        <f t="shared" si="1"/>
        <v>3.6</v>
      </c>
      <c r="I38" s="15">
        <f t="shared" si="3"/>
        <v>3.6</v>
      </c>
      <c r="J38" s="15">
        <v>3.6</v>
      </c>
      <c r="K38" s="15"/>
      <c r="L38" s="22"/>
      <c r="M38" s="22"/>
      <c r="N38" s="22"/>
      <c r="O38" s="23"/>
      <c r="P38" s="22"/>
      <c r="Q38" s="40"/>
      <c r="R38" s="33"/>
      <c r="S38" s="33"/>
    </row>
    <row r="39" spans="1:19" ht="28.5" customHeight="1">
      <c r="A39" s="43"/>
      <c r="B39" s="33"/>
      <c r="C39" s="33"/>
      <c r="D39" s="13" t="s">
        <v>32</v>
      </c>
      <c r="E39" s="13" t="s">
        <v>70</v>
      </c>
      <c r="F39" s="12" t="s">
        <v>71</v>
      </c>
      <c r="G39" s="14" t="s">
        <v>88</v>
      </c>
      <c r="H39" s="15">
        <f t="shared" si="1"/>
        <v>6.8999999999999995</v>
      </c>
      <c r="I39" s="15">
        <f t="shared" si="3"/>
        <v>1.3</v>
      </c>
      <c r="J39" s="15"/>
      <c r="K39" s="15">
        <v>1.3</v>
      </c>
      <c r="L39" s="22"/>
      <c r="M39" s="22"/>
      <c r="N39" s="22"/>
      <c r="O39" s="23">
        <v>0.43</v>
      </c>
      <c r="P39" s="12">
        <v>5.6</v>
      </c>
      <c r="Q39" s="40"/>
      <c r="R39" s="33"/>
      <c r="S39" s="33"/>
    </row>
    <row r="40" spans="1:19" ht="36" customHeight="1">
      <c r="A40" s="43"/>
      <c r="B40" s="33"/>
      <c r="C40" s="33"/>
      <c r="D40" s="13" t="s">
        <v>32</v>
      </c>
      <c r="E40" s="13" t="s">
        <v>70</v>
      </c>
      <c r="F40" s="12" t="s">
        <v>71</v>
      </c>
      <c r="G40" s="14" t="s">
        <v>89</v>
      </c>
      <c r="H40" s="15">
        <f t="shared" si="1"/>
        <v>39.5</v>
      </c>
      <c r="I40" s="15">
        <f t="shared" si="3"/>
        <v>7.4</v>
      </c>
      <c r="J40" s="15"/>
      <c r="K40" s="15">
        <v>7.4</v>
      </c>
      <c r="L40" s="22"/>
      <c r="M40" s="22"/>
      <c r="N40" s="22"/>
      <c r="O40" s="23">
        <v>2.47</v>
      </c>
      <c r="P40" s="12">
        <v>32.1</v>
      </c>
      <c r="Q40" s="40"/>
      <c r="R40" s="33"/>
      <c r="S40" s="33"/>
    </row>
    <row r="41" spans="1:19" ht="34.5" customHeight="1">
      <c r="A41" s="43"/>
      <c r="B41" s="33"/>
      <c r="C41" s="33"/>
      <c r="D41" s="13" t="s">
        <v>24</v>
      </c>
      <c r="E41" s="13" t="s">
        <v>25</v>
      </c>
      <c r="F41" s="12" t="s">
        <v>26</v>
      </c>
      <c r="G41" s="14" t="s">
        <v>90</v>
      </c>
      <c r="H41" s="15">
        <f t="shared" si="1"/>
        <v>16.4</v>
      </c>
      <c r="I41" s="15">
        <f t="shared" si="3"/>
        <v>16.4</v>
      </c>
      <c r="J41" s="15">
        <v>16.4</v>
      </c>
      <c r="K41" s="15"/>
      <c r="L41" s="22"/>
      <c r="M41" s="22"/>
      <c r="N41" s="22"/>
      <c r="O41" s="23"/>
      <c r="P41" s="22"/>
      <c r="Q41" s="40"/>
      <c r="R41" s="33"/>
      <c r="S41" s="33"/>
    </row>
    <row r="42" spans="1:19" ht="33.75" customHeight="1">
      <c r="A42" s="43"/>
      <c r="B42" s="33"/>
      <c r="C42" s="33"/>
      <c r="D42" s="13" t="s">
        <v>24</v>
      </c>
      <c r="E42" s="13" t="s">
        <v>25</v>
      </c>
      <c r="F42" s="12" t="s">
        <v>58</v>
      </c>
      <c r="G42" s="14" t="s">
        <v>91</v>
      </c>
      <c r="H42" s="15">
        <f t="shared" si="1"/>
        <v>6.3</v>
      </c>
      <c r="I42" s="15">
        <f t="shared" si="3"/>
        <v>6.3</v>
      </c>
      <c r="J42" s="15">
        <v>6.3</v>
      </c>
      <c r="K42" s="15"/>
      <c r="L42" s="22"/>
      <c r="M42" s="22"/>
      <c r="N42" s="22"/>
      <c r="O42" s="23"/>
      <c r="P42" s="22"/>
      <c r="Q42" s="40"/>
      <c r="R42" s="33"/>
      <c r="S42" s="33"/>
    </row>
    <row r="43" spans="1:19" ht="33" customHeight="1">
      <c r="A43" s="43"/>
      <c r="B43" s="33"/>
      <c r="C43" s="33"/>
      <c r="D43" s="13" t="s">
        <v>24</v>
      </c>
      <c r="E43" s="13" t="s">
        <v>25</v>
      </c>
      <c r="F43" s="13" t="s">
        <v>37</v>
      </c>
      <c r="G43" s="14" t="s">
        <v>92</v>
      </c>
      <c r="H43" s="15">
        <f t="shared" si="1"/>
        <v>4</v>
      </c>
      <c r="I43" s="15">
        <f t="shared" si="3"/>
        <v>4</v>
      </c>
      <c r="J43" s="15">
        <v>4</v>
      </c>
      <c r="K43" s="15"/>
      <c r="L43" s="22"/>
      <c r="M43" s="22"/>
      <c r="N43" s="22"/>
      <c r="O43" s="23"/>
      <c r="P43" s="22"/>
      <c r="Q43" s="40"/>
      <c r="R43" s="33"/>
      <c r="S43" s="33"/>
    </row>
    <row r="44" spans="1:19" ht="33" customHeight="1">
      <c r="A44" s="43"/>
      <c r="B44" s="33"/>
      <c r="C44" s="33" t="s">
        <v>93</v>
      </c>
      <c r="D44" s="13" t="s">
        <v>24</v>
      </c>
      <c r="E44" s="13" t="s">
        <v>25</v>
      </c>
      <c r="F44" s="12" t="s">
        <v>26</v>
      </c>
      <c r="G44" s="14" t="s">
        <v>94</v>
      </c>
      <c r="H44" s="15">
        <f t="shared" si="1"/>
        <v>117</v>
      </c>
      <c r="I44" s="15">
        <f t="shared" si="3"/>
        <v>117</v>
      </c>
      <c r="J44" s="15">
        <v>117</v>
      </c>
      <c r="K44" s="15"/>
      <c r="L44" s="22"/>
      <c r="M44" s="22"/>
      <c r="N44" s="22"/>
      <c r="O44" s="23"/>
      <c r="P44" s="22"/>
      <c r="Q44" s="40">
        <f>H44+H45</f>
        <v>128.4</v>
      </c>
      <c r="R44" s="33"/>
      <c r="S44" s="33" t="s">
        <v>28</v>
      </c>
    </row>
    <row r="45" spans="1:19" ht="28.5" customHeight="1">
      <c r="A45" s="43"/>
      <c r="B45" s="33"/>
      <c r="C45" s="43"/>
      <c r="D45" s="13" t="s">
        <v>24</v>
      </c>
      <c r="E45" s="13" t="s">
        <v>82</v>
      </c>
      <c r="F45" s="13" t="s">
        <v>53</v>
      </c>
      <c r="G45" s="14" t="s">
        <v>95</v>
      </c>
      <c r="H45" s="15">
        <f t="shared" si="1"/>
        <v>11.4</v>
      </c>
      <c r="I45" s="15">
        <f t="shared" si="3"/>
        <v>11.4</v>
      </c>
      <c r="J45" s="15">
        <v>11.4</v>
      </c>
      <c r="K45" s="15"/>
      <c r="L45" s="22"/>
      <c r="M45" s="22"/>
      <c r="N45" s="22"/>
      <c r="O45" s="23"/>
      <c r="P45" s="22"/>
      <c r="Q45" s="44"/>
      <c r="R45" s="33"/>
      <c r="S45" s="33"/>
    </row>
    <row r="46" spans="1:19" ht="43.5" customHeight="1">
      <c r="A46" s="43"/>
      <c r="B46" s="33"/>
      <c r="C46" s="13" t="s">
        <v>96</v>
      </c>
      <c r="D46" s="13" t="s">
        <v>32</v>
      </c>
      <c r="E46" s="13" t="s">
        <v>70</v>
      </c>
      <c r="F46" s="12"/>
      <c r="G46" s="14" t="s">
        <v>97</v>
      </c>
      <c r="H46" s="15">
        <f t="shared" si="1"/>
        <v>40</v>
      </c>
      <c r="I46" s="15">
        <v>7.5</v>
      </c>
      <c r="J46" s="15"/>
      <c r="K46" s="15">
        <v>7.5</v>
      </c>
      <c r="L46" s="22"/>
      <c r="M46" s="22"/>
      <c r="N46" s="22"/>
      <c r="O46" s="23">
        <v>2.5</v>
      </c>
      <c r="P46" s="22">
        <v>32.5</v>
      </c>
      <c r="Q46" s="25">
        <f>H46</f>
        <v>40</v>
      </c>
      <c r="R46" s="33"/>
      <c r="S46" s="13" t="s">
        <v>28</v>
      </c>
    </row>
    <row r="47" spans="1:19" ht="43.5" customHeight="1">
      <c r="A47" s="43"/>
      <c r="B47" s="33"/>
      <c r="C47" s="13" t="s">
        <v>98</v>
      </c>
      <c r="D47" s="13" t="s">
        <v>32</v>
      </c>
      <c r="E47" s="13" t="s">
        <v>41</v>
      </c>
      <c r="F47" s="12" t="s">
        <v>41</v>
      </c>
      <c r="G47" s="14" t="s">
        <v>99</v>
      </c>
      <c r="H47" s="15">
        <f t="shared" si="1"/>
        <v>53.2</v>
      </c>
      <c r="I47" s="15">
        <f>J47+K47+L47</f>
        <v>53.2</v>
      </c>
      <c r="J47" s="15">
        <v>53.2</v>
      </c>
      <c r="K47" s="15"/>
      <c r="L47" s="22"/>
      <c r="M47" s="22"/>
      <c r="N47" s="22"/>
      <c r="O47" s="23"/>
      <c r="P47" s="22"/>
      <c r="Q47" s="25">
        <f>H47</f>
        <v>53.2</v>
      </c>
      <c r="R47" s="33"/>
      <c r="S47" s="13" t="s">
        <v>47</v>
      </c>
    </row>
    <row r="48" spans="1:19" ht="42.75" customHeight="1">
      <c r="A48" s="43"/>
      <c r="B48" s="33"/>
      <c r="C48" s="13" t="s">
        <v>100</v>
      </c>
      <c r="D48" s="13" t="s">
        <v>24</v>
      </c>
      <c r="E48" s="13" t="s">
        <v>25</v>
      </c>
      <c r="F48" s="12" t="s">
        <v>26</v>
      </c>
      <c r="G48" s="14" t="s">
        <v>101</v>
      </c>
      <c r="H48" s="15">
        <f t="shared" si="1"/>
        <v>58.2</v>
      </c>
      <c r="I48" s="15">
        <f>J48+K48+L48</f>
        <v>58.2</v>
      </c>
      <c r="J48" s="15"/>
      <c r="K48" s="15">
        <v>58.2</v>
      </c>
      <c r="L48" s="22"/>
      <c r="M48" s="22"/>
      <c r="N48" s="22"/>
      <c r="O48" s="23"/>
      <c r="P48" s="22"/>
      <c r="Q48" s="25">
        <f>H48</f>
        <v>58.2</v>
      </c>
      <c r="R48" s="33"/>
      <c r="S48" s="13" t="s">
        <v>47</v>
      </c>
    </row>
    <row r="49" spans="1:19" ht="78.75" customHeight="1">
      <c r="A49" s="43">
        <v>5</v>
      </c>
      <c r="B49" s="33" t="s">
        <v>102</v>
      </c>
      <c r="C49" s="33" t="s">
        <v>103</v>
      </c>
      <c r="D49" s="13" t="s">
        <v>24</v>
      </c>
      <c r="E49" s="13" t="s">
        <v>25</v>
      </c>
      <c r="F49" s="12" t="s">
        <v>26</v>
      </c>
      <c r="G49" s="14" t="s">
        <v>104</v>
      </c>
      <c r="H49" s="15">
        <f aca="true" t="shared" si="4" ref="H49:H57">J49+K49+N49+P49</f>
        <v>133.1</v>
      </c>
      <c r="I49" s="15">
        <f aca="true" t="shared" si="5" ref="I49:I57">J49+K49+L49</f>
        <v>133.1</v>
      </c>
      <c r="J49" s="15">
        <v>133.1</v>
      </c>
      <c r="K49" s="15"/>
      <c r="L49" s="22"/>
      <c r="M49" s="22"/>
      <c r="N49" s="22"/>
      <c r="O49" s="23"/>
      <c r="P49" s="22"/>
      <c r="Q49" s="40">
        <f>H49+H50+H51</f>
        <v>148.79999999999998</v>
      </c>
      <c r="R49" s="33">
        <f>Q49+Q52+Q55+Q57+Q58</f>
        <v>352.5</v>
      </c>
      <c r="S49" s="33" t="s">
        <v>28</v>
      </c>
    </row>
    <row r="50" spans="1:19" ht="31.5" customHeight="1">
      <c r="A50" s="43"/>
      <c r="B50" s="33"/>
      <c r="C50" s="33"/>
      <c r="D50" s="13" t="s">
        <v>32</v>
      </c>
      <c r="E50" s="13" t="s">
        <v>33</v>
      </c>
      <c r="F50" s="12" t="s">
        <v>33</v>
      </c>
      <c r="G50" s="14" t="s">
        <v>105</v>
      </c>
      <c r="H50" s="15">
        <f t="shared" si="4"/>
        <v>6.7</v>
      </c>
      <c r="I50" s="15">
        <f t="shared" si="5"/>
        <v>6.7</v>
      </c>
      <c r="J50" s="15">
        <v>6.7</v>
      </c>
      <c r="K50" s="15"/>
      <c r="L50" s="22"/>
      <c r="M50" s="22"/>
      <c r="N50" s="22"/>
      <c r="O50" s="23"/>
      <c r="P50" s="22"/>
      <c r="Q50" s="40"/>
      <c r="R50" s="33"/>
      <c r="S50" s="33"/>
    </row>
    <row r="51" spans="1:19" ht="33" customHeight="1">
      <c r="A51" s="43"/>
      <c r="B51" s="33"/>
      <c r="C51" s="33"/>
      <c r="D51" s="13" t="s">
        <v>24</v>
      </c>
      <c r="E51" s="13" t="s">
        <v>82</v>
      </c>
      <c r="F51" s="12" t="s">
        <v>53</v>
      </c>
      <c r="G51" s="14" t="s">
        <v>106</v>
      </c>
      <c r="H51" s="15">
        <f t="shared" si="4"/>
        <v>9</v>
      </c>
      <c r="I51" s="15">
        <f t="shared" si="5"/>
        <v>9</v>
      </c>
      <c r="J51" s="15">
        <v>9</v>
      </c>
      <c r="K51" s="15"/>
      <c r="L51" s="22"/>
      <c r="M51" s="22"/>
      <c r="N51" s="22"/>
      <c r="O51" s="23"/>
      <c r="P51" s="22"/>
      <c r="Q51" s="40"/>
      <c r="R51" s="33"/>
      <c r="S51" s="33"/>
    </row>
    <row r="52" spans="1:19" ht="27" customHeight="1">
      <c r="A52" s="43"/>
      <c r="B52" s="33"/>
      <c r="C52" s="33" t="s">
        <v>107</v>
      </c>
      <c r="D52" s="13" t="s">
        <v>32</v>
      </c>
      <c r="E52" s="13" t="s">
        <v>41</v>
      </c>
      <c r="F52" s="12" t="s">
        <v>41</v>
      </c>
      <c r="G52" s="14" t="s">
        <v>108</v>
      </c>
      <c r="H52" s="15">
        <f t="shared" si="4"/>
        <v>15.8</v>
      </c>
      <c r="I52" s="15">
        <f t="shared" si="5"/>
        <v>15.8</v>
      </c>
      <c r="J52" s="15"/>
      <c r="K52" s="15">
        <v>15.8</v>
      </c>
      <c r="L52" s="22"/>
      <c r="M52" s="22"/>
      <c r="N52" s="22"/>
      <c r="O52" s="23"/>
      <c r="P52" s="22"/>
      <c r="Q52" s="40">
        <f>H52+H53+H54</f>
        <v>47.2</v>
      </c>
      <c r="R52" s="33"/>
      <c r="S52" s="33" t="s">
        <v>47</v>
      </c>
    </row>
    <row r="53" spans="1:19" ht="51" customHeight="1">
      <c r="A53" s="43"/>
      <c r="B53" s="33"/>
      <c r="C53" s="33"/>
      <c r="D53" s="13" t="s">
        <v>32</v>
      </c>
      <c r="E53" s="13" t="s">
        <v>33</v>
      </c>
      <c r="F53" s="12" t="s">
        <v>33</v>
      </c>
      <c r="G53" s="14" t="s">
        <v>109</v>
      </c>
      <c r="H53" s="15">
        <f t="shared" si="4"/>
        <v>26.9</v>
      </c>
      <c r="I53" s="15">
        <f t="shared" si="5"/>
        <v>26.9</v>
      </c>
      <c r="J53" s="15">
        <v>26.9</v>
      </c>
      <c r="K53" s="15"/>
      <c r="L53" s="22"/>
      <c r="M53" s="22"/>
      <c r="N53" s="22"/>
      <c r="O53" s="23"/>
      <c r="P53" s="22"/>
      <c r="Q53" s="40"/>
      <c r="R53" s="33"/>
      <c r="S53" s="33"/>
    </row>
    <row r="54" spans="1:19" ht="30" customHeight="1">
      <c r="A54" s="43"/>
      <c r="B54" s="33"/>
      <c r="C54" s="33"/>
      <c r="D54" s="13" t="s">
        <v>24</v>
      </c>
      <c r="E54" s="13" t="s">
        <v>82</v>
      </c>
      <c r="F54" s="12" t="s">
        <v>53</v>
      </c>
      <c r="G54" s="14" t="s">
        <v>110</v>
      </c>
      <c r="H54" s="15">
        <f t="shared" si="4"/>
        <v>4.5</v>
      </c>
      <c r="I54" s="15">
        <f t="shared" si="5"/>
        <v>4.5</v>
      </c>
      <c r="J54" s="15"/>
      <c r="K54" s="15">
        <v>4.5</v>
      </c>
      <c r="L54" s="22"/>
      <c r="M54" s="22"/>
      <c r="N54" s="22"/>
      <c r="O54" s="23"/>
      <c r="P54" s="22"/>
      <c r="Q54" s="40"/>
      <c r="R54" s="33"/>
      <c r="S54" s="33"/>
    </row>
    <row r="55" spans="1:19" ht="37.5" customHeight="1">
      <c r="A55" s="43"/>
      <c r="B55" s="33"/>
      <c r="C55" s="33" t="s">
        <v>111</v>
      </c>
      <c r="D55" s="13" t="s">
        <v>24</v>
      </c>
      <c r="E55" s="13" t="s">
        <v>25</v>
      </c>
      <c r="F55" s="12" t="s">
        <v>41</v>
      </c>
      <c r="G55" s="14" t="s">
        <v>112</v>
      </c>
      <c r="H55" s="15">
        <f t="shared" si="4"/>
        <v>57.599999999999994</v>
      </c>
      <c r="I55" s="15">
        <f t="shared" si="5"/>
        <v>35.8</v>
      </c>
      <c r="J55" s="15"/>
      <c r="K55" s="15">
        <v>35.8</v>
      </c>
      <c r="L55" s="22"/>
      <c r="M55" s="23">
        <v>1.28</v>
      </c>
      <c r="N55" s="22">
        <v>21.8</v>
      </c>
      <c r="O55" s="23"/>
      <c r="P55" s="22"/>
      <c r="Q55" s="40">
        <f>H55+H56</f>
        <v>69.6</v>
      </c>
      <c r="R55" s="33"/>
      <c r="S55" s="33" t="s">
        <v>47</v>
      </c>
    </row>
    <row r="56" spans="1:19" ht="40.5" customHeight="1">
      <c r="A56" s="43"/>
      <c r="B56" s="33"/>
      <c r="C56" s="33"/>
      <c r="D56" s="13" t="s">
        <v>24</v>
      </c>
      <c r="E56" s="13" t="s">
        <v>25</v>
      </c>
      <c r="F56" s="12" t="s">
        <v>37</v>
      </c>
      <c r="G56" s="14" t="s">
        <v>113</v>
      </c>
      <c r="H56" s="15">
        <f t="shared" si="4"/>
        <v>12</v>
      </c>
      <c r="I56" s="15">
        <f t="shared" si="5"/>
        <v>12</v>
      </c>
      <c r="J56" s="15"/>
      <c r="K56" s="15">
        <v>12</v>
      </c>
      <c r="L56" s="22"/>
      <c r="M56" s="22"/>
      <c r="N56" s="22"/>
      <c r="O56" s="23"/>
      <c r="P56" s="22"/>
      <c r="Q56" s="40"/>
      <c r="R56" s="33"/>
      <c r="S56" s="33"/>
    </row>
    <row r="57" spans="1:19" ht="39" customHeight="1">
      <c r="A57" s="43"/>
      <c r="B57" s="33"/>
      <c r="C57" s="13" t="s">
        <v>114</v>
      </c>
      <c r="D57" s="13" t="s">
        <v>24</v>
      </c>
      <c r="E57" s="13" t="s">
        <v>25</v>
      </c>
      <c r="F57" s="12" t="s">
        <v>41</v>
      </c>
      <c r="G57" s="14" t="s">
        <v>115</v>
      </c>
      <c r="H57" s="15">
        <f t="shared" si="4"/>
        <v>49.5</v>
      </c>
      <c r="I57" s="15">
        <f t="shared" si="5"/>
        <v>49.5</v>
      </c>
      <c r="J57" s="15"/>
      <c r="K57" s="15">
        <v>49.5</v>
      </c>
      <c r="L57" s="22"/>
      <c r="M57" s="22"/>
      <c r="N57" s="22"/>
      <c r="O57" s="23"/>
      <c r="P57" s="22"/>
      <c r="Q57" s="25">
        <f>H57</f>
        <v>49.5</v>
      </c>
      <c r="R57" s="33"/>
      <c r="S57" s="13" t="s">
        <v>47</v>
      </c>
    </row>
    <row r="58" spans="1:19" ht="39" customHeight="1">
      <c r="A58" s="43"/>
      <c r="B58" s="33"/>
      <c r="C58" s="13" t="s">
        <v>116</v>
      </c>
      <c r="D58" s="13" t="s">
        <v>32</v>
      </c>
      <c r="E58" s="13" t="s">
        <v>41</v>
      </c>
      <c r="F58" s="12"/>
      <c r="G58" s="14" t="s">
        <v>117</v>
      </c>
      <c r="H58" s="15">
        <v>37.4</v>
      </c>
      <c r="I58" s="15">
        <v>37.4</v>
      </c>
      <c r="J58" s="15"/>
      <c r="K58" s="15">
        <v>37.4</v>
      </c>
      <c r="L58" s="22"/>
      <c r="M58" s="22"/>
      <c r="N58" s="22"/>
      <c r="O58" s="23"/>
      <c r="P58" s="22"/>
      <c r="Q58" s="25">
        <f>H58</f>
        <v>37.4</v>
      </c>
      <c r="R58" s="33"/>
      <c r="S58" s="13" t="s">
        <v>47</v>
      </c>
    </row>
    <row r="59" spans="1:19" ht="48">
      <c r="A59" s="43">
        <v>6</v>
      </c>
      <c r="B59" s="33" t="s">
        <v>118</v>
      </c>
      <c r="C59" s="33" t="s">
        <v>119</v>
      </c>
      <c r="D59" s="13" t="s">
        <v>24</v>
      </c>
      <c r="E59" s="13" t="s">
        <v>25</v>
      </c>
      <c r="F59" s="12" t="s">
        <v>41</v>
      </c>
      <c r="G59" s="14" t="s">
        <v>120</v>
      </c>
      <c r="H59" s="15">
        <f aca="true" t="shared" si="6" ref="H59:H72">J59+K59+N59+P59</f>
        <v>107.5</v>
      </c>
      <c r="I59" s="15">
        <f aca="true" t="shared" si="7" ref="I59:I65">J59+K59+L59</f>
        <v>107.5</v>
      </c>
      <c r="J59" s="15">
        <v>107.5</v>
      </c>
      <c r="K59" s="15"/>
      <c r="L59" s="22"/>
      <c r="M59" s="22"/>
      <c r="N59" s="22"/>
      <c r="O59" s="23"/>
      <c r="P59" s="22"/>
      <c r="Q59" s="40">
        <f>H59+H60+H61</f>
        <v>143</v>
      </c>
      <c r="R59" s="33">
        <f>Q59+Q63+Q65+Q67+Q62+Q68</f>
        <v>310</v>
      </c>
      <c r="S59" s="33" t="s">
        <v>28</v>
      </c>
    </row>
    <row r="60" spans="1:19" ht="28.5" customHeight="1">
      <c r="A60" s="43"/>
      <c r="B60" s="33"/>
      <c r="C60" s="33"/>
      <c r="D60" s="13" t="s">
        <v>32</v>
      </c>
      <c r="E60" s="13" t="s">
        <v>70</v>
      </c>
      <c r="F60" s="13" t="s">
        <v>121</v>
      </c>
      <c r="G60" s="14" t="s">
        <v>122</v>
      </c>
      <c r="H60" s="15">
        <f t="shared" si="6"/>
        <v>11.5</v>
      </c>
      <c r="I60" s="15">
        <f t="shared" si="7"/>
        <v>11.5</v>
      </c>
      <c r="J60" s="15">
        <v>11.5</v>
      </c>
      <c r="K60" s="15"/>
      <c r="L60" s="22"/>
      <c r="M60" s="22"/>
      <c r="N60" s="22"/>
      <c r="O60" s="23"/>
      <c r="P60" s="22"/>
      <c r="Q60" s="40"/>
      <c r="R60" s="33"/>
      <c r="S60" s="33"/>
    </row>
    <row r="61" spans="1:19" ht="28.5" customHeight="1">
      <c r="A61" s="43"/>
      <c r="B61" s="33"/>
      <c r="C61" s="33"/>
      <c r="D61" s="13" t="s">
        <v>24</v>
      </c>
      <c r="E61" s="13" t="s">
        <v>82</v>
      </c>
      <c r="F61" s="13" t="s">
        <v>53</v>
      </c>
      <c r="G61" s="14" t="s">
        <v>123</v>
      </c>
      <c r="H61" s="15">
        <f t="shared" si="6"/>
        <v>24</v>
      </c>
      <c r="I61" s="15">
        <f t="shared" si="7"/>
        <v>24</v>
      </c>
      <c r="J61" s="15">
        <v>24</v>
      </c>
      <c r="K61" s="15"/>
      <c r="L61" s="22"/>
      <c r="M61" s="22"/>
      <c r="N61" s="22"/>
      <c r="O61" s="23"/>
      <c r="P61" s="22"/>
      <c r="Q61" s="40"/>
      <c r="R61" s="33"/>
      <c r="S61" s="33"/>
    </row>
    <row r="62" spans="1:19" ht="28.5" customHeight="1">
      <c r="A62" s="43"/>
      <c r="B62" s="33"/>
      <c r="C62" s="13" t="s">
        <v>124</v>
      </c>
      <c r="D62" s="13" t="s">
        <v>24</v>
      </c>
      <c r="E62" s="13" t="s">
        <v>25</v>
      </c>
      <c r="F62" s="12" t="s">
        <v>125</v>
      </c>
      <c r="G62" s="14" t="s">
        <v>126</v>
      </c>
      <c r="H62" s="15">
        <f t="shared" si="6"/>
        <v>5</v>
      </c>
      <c r="I62" s="15">
        <f t="shared" si="7"/>
        <v>5</v>
      </c>
      <c r="J62" s="15">
        <v>5</v>
      </c>
      <c r="K62" s="15"/>
      <c r="L62" s="22"/>
      <c r="M62" s="22"/>
      <c r="N62" s="22"/>
      <c r="O62" s="23"/>
      <c r="P62" s="22"/>
      <c r="Q62" s="25">
        <f>H62</f>
        <v>5</v>
      </c>
      <c r="R62" s="33"/>
      <c r="S62" s="13" t="s">
        <v>28</v>
      </c>
    </row>
    <row r="63" spans="1:19" ht="39.75" customHeight="1">
      <c r="A63" s="43"/>
      <c r="B63" s="33"/>
      <c r="C63" s="33" t="s">
        <v>127</v>
      </c>
      <c r="D63" s="13" t="s">
        <v>24</v>
      </c>
      <c r="E63" s="13" t="s">
        <v>25</v>
      </c>
      <c r="F63" s="12" t="s">
        <v>41</v>
      </c>
      <c r="G63" s="14" t="s">
        <v>128</v>
      </c>
      <c r="H63" s="15">
        <f t="shared" si="6"/>
        <v>23.9</v>
      </c>
      <c r="I63" s="15">
        <f t="shared" si="7"/>
        <v>23.9</v>
      </c>
      <c r="J63" s="15"/>
      <c r="K63" s="15">
        <v>23.9</v>
      </c>
      <c r="L63" s="22"/>
      <c r="M63" s="22"/>
      <c r="N63" s="22"/>
      <c r="O63" s="23"/>
      <c r="P63" s="22"/>
      <c r="Q63" s="40">
        <f>H63+H64</f>
        <v>26.9</v>
      </c>
      <c r="R63" s="33"/>
      <c r="S63" s="33" t="s">
        <v>47</v>
      </c>
    </row>
    <row r="64" spans="1:27" ht="28.5" customHeight="1">
      <c r="A64" s="43"/>
      <c r="B64" s="33"/>
      <c r="C64" s="33"/>
      <c r="D64" s="13" t="s">
        <v>24</v>
      </c>
      <c r="E64" s="13" t="s">
        <v>82</v>
      </c>
      <c r="F64" s="12" t="s">
        <v>53</v>
      </c>
      <c r="G64" s="14" t="s">
        <v>129</v>
      </c>
      <c r="H64" s="15">
        <f t="shared" si="6"/>
        <v>3</v>
      </c>
      <c r="I64" s="15">
        <f t="shared" si="7"/>
        <v>3</v>
      </c>
      <c r="J64" s="15"/>
      <c r="K64" s="15">
        <v>3</v>
      </c>
      <c r="L64" s="22"/>
      <c r="M64" s="22"/>
      <c r="N64" s="22"/>
      <c r="O64" s="23"/>
      <c r="P64" s="22"/>
      <c r="Q64" s="40"/>
      <c r="R64" s="33"/>
      <c r="S64" s="33"/>
      <c r="AA64" s="8">
        <v>373.6</v>
      </c>
    </row>
    <row r="65" spans="1:19" ht="28.5" customHeight="1">
      <c r="A65" s="43"/>
      <c r="B65" s="33"/>
      <c r="C65" s="33" t="s">
        <v>130</v>
      </c>
      <c r="D65" s="13" t="s">
        <v>24</v>
      </c>
      <c r="E65" s="13" t="s">
        <v>25</v>
      </c>
      <c r="F65" s="12" t="s">
        <v>26</v>
      </c>
      <c r="G65" s="14" t="s">
        <v>131</v>
      </c>
      <c r="H65" s="15">
        <f t="shared" si="6"/>
        <v>17.5</v>
      </c>
      <c r="I65" s="15">
        <f t="shared" si="7"/>
        <v>17.5</v>
      </c>
      <c r="J65" s="15"/>
      <c r="K65" s="15">
        <v>17.5</v>
      </c>
      <c r="L65" s="22"/>
      <c r="M65" s="22"/>
      <c r="N65" s="22"/>
      <c r="O65" s="23"/>
      <c r="P65" s="22"/>
      <c r="Q65" s="40">
        <f>H65+H66</f>
        <v>55</v>
      </c>
      <c r="R65" s="33"/>
      <c r="S65" s="33" t="s">
        <v>47</v>
      </c>
    </row>
    <row r="66" spans="1:19" ht="97.5" customHeight="1">
      <c r="A66" s="43"/>
      <c r="B66" s="33"/>
      <c r="C66" s="33"/>
      <c r="D66" s="13" t="s">
        <v>32</v>
      </c>
      <c r="E66" s="13" t="s">
        <v>33</v>
      </c>
      <c r="F66" s="12"/>
      <c r="G66" s="14" t="s">
        <v>132</v>
      </c>
      <c r="H66" s="15">
        <f t="shared" si="6"/>
        <v>37.5</v>
      </c>
      <c r="I66" s="15">
        <v>37.5</v>
      </c>
      <c r="J66" s="15">
        <v>33.3</v>
      </c>
      <c r="K66" s="15">
        <v>4.2</v>
      </c>
      <c r="L66" s="22"/>
      <c r="M66" s="22"/>
      <c r="N66" s="22"/>
      <c r="O66" s="23"/>
      <c r="P66" s="22"/>
      <c r="Q66" s="40"/>
      <c r="R66" s="33"/>
      <c r="S66" s="33"/>
    </row>
    <row r="67" spans="1:19" ht="24.75" customHeight="1">
      <c r="A67" s="43"/>
      <c r="B67" s="33"/>
      <c r="C67" s="13" t="s">
        <v>133</v>
      </c>
      <c r="D67" s="13" t="s">
        <v>32</v>
      </c>
      <c r="E67" s="13" t="s">
        <v>41</v>
      </c>
      <c r="F67" s="12"/>
      <c r="G67" s="14" t="s">
        <v>134</v>
      </c>
      <c r="H67" s="15">
        <f t="shared" si="6"/>
        <v>21</v>
      </c>
      <c r="I67" s="15">
        <v>21</v>
      </c>
      <c r="J67" s="15"/>
      <c r="K67" s="15">
        <v>21</v>
      </c>
      <c r="L67" s="22"/>
      <c r="M67" s="22"/>
      <c r="N67" s="22"/>
      <c r="O67" s="23"/>
      <c r="P67" s="22"/>
      <c r="Q67" s="25">
        <v>21</v>
      </c>
      <c r="R67" s="33"/>
      <c r="S67" s="13" t="s">
        <v>47</v>
      </c>
    </row>
    <row r="68" spans="1:19" ht="30" customHeight="1">
      <c r="A68" s="43"/>
      <c r="B68" s="33"/>
      <c r="C68" s="33" t="s">
        <v>135</v>
      </c>
      <c r="D68" s="13" t="s">
        <v>24</v>
      </c>
      <c r="E68" s="13" t="s">
        <v>25</v>
      </c>
      <c r="F68" s="12" t="s">
        <v>41</v>
      </c>
      <c r="G68" s="14" t="s">
        <v>136</v>
      </c>
      <c r="H68" s="15">
        <f t="shared" si="6"/>
        <v>36</v>
      </c>
      <c r="I68" s="15">
        <f>J68+K68+L68</f>
        <v>36</v>
      </c>
      <c r="J68" s="15"/>
      <c r="K68" s="15">
        <v>36</v>
      </c>
      <c r="L68" s="22"/>
      <c r="M68" s="22"/>
      <c r="N68" s="22"/>
      <c r="O68" s="23"/>
      <c r="P68" s="22"/>
      <c r="Q68" s="40">
        <f>H68+H69</f>
        <v>59.1</v>
      </c>
      <c r="R68" s="33"/>
      <c r="S68" s="33" t="s">
        <v>47</v>
      </c>
    </row>
    <row r="69" spans="1:19" ht="30" customHeight="1">
      <c r="A69" s="43"/>
      <c r="B69" s="33"/>
      <c r="C69" s="33"/>
      <c r="D69" s="13" t="s">
        <v>32</v>
      </c>
      <c r="E69" s="13" t="s">
        <v>41</v>
      </c>
      <c r="F69" s="13" t="s">
        <v>41</v>
      </c>
      <c r="G69" s="14" t="s">
        <v>137</v>
      </c>
      <c r="H69" s="15">
        <f t="shared" si="6"/>
        <v>23.1</v>
      </c>
      <c r="I69" s="15">
        <f>J69+K69+L69</f>
        <v>23.1</v>
      </c>
      <c r="J69" s="15">
        <v>23.1</v>
      </c>
      <c r="K69" s="15"/>
      <c r="L69" s="22"/>
      <c r="M69" s="22"/>
      <c r="N69" s="22"/>
      <c r="O69" s="23"/>
      <c r="P69" s="22"/>
      <c r="Q69" s="40"/>
      <c r="R69" s="33"/>
      <c r="S69" s="33"/>
    </row>
    <row r="70" spans="1:19" ht="33.75" customHeight="1">
      <c r="A70" s="43">
        <v>7</v>
      </c>
      <c r="B70" s="33" t="s">
        <v>138</v>
      </c>
      <c r="C70" s="33" t="s">
        <v>139</v>
      </c>
      <c r="D70" s="13" t="s">
        <v>24</v>
      </c>
      <c r="E70" s="13" t="s">
        <v>25</v>
      </c>
      <c r="F70" s="13" t="s">
        <v>140</v>
      </c>
      <c r="G70" s="14" t="s">
        <v>141</v>
      </c>
      <c r="H70" s="15">
        <v>15</v>
      </c>
      <c r="I70" s="15">
        <v>15</v>
      </c>
      <c r="J70" s="15">
        <v>5</v>
      </c>
      <c r="K70" s="15">
        <v>10</v>
      </c>
      <c r="L70" s="22"/>
      <c r="M70" s="22"/>
      <c r="N70" s="22"/>
      <c r="O70" s="23"/>
      <c r="P70" s="22"/>
      <c r="Q70" s="40">
        <f>SUM(H70:H74)</f>
        <v>131.9</v>
      </c>
      <c r="R70" s="33">
        <f>Q75+Q77+Q78+Q70</f>
        <v>277</v>
      </c>
      <c r="S70" s="33" t="s">
        <v>28</v>
      </c>
    </row>
    <row r="71" spans="1:19" ht="33.75" customHeight="1">
      <c r="A71" s="43"/>
      <c r="B71" s="33"/>
      <c r="C71" s="33"/>
      <c r="D71" s="13" t="s">
        <v>24</v>
      </c>
      <c r="E71" s="13" t="s">
        <v>25</v>
      </c>
      <c r="F71" s="13" t="s">
        <v>71</v>
      </c>
      <c r="G71" s="14" t="s">
        <v>142</v>
      </c>
      <c r="H71" s="15">
        <f t="shared" si="6"/>
        <v>20</v>
      </c>
      <c r="I71" s="15">
        <f>J71+K71+L71</f>
        <v>3.7</v>
      </c>
      <c r="J71" s="15">
        <v>3.7</v>
      </c>
      <c r="K71" s="15"/>
      <c r="L71" s="22"/>
      <c r="M71" s="26">
        <v>1.25</v>
      </c>
      <c r="N71" s="25">
        <v>16.3</v>
      </c>
      <c r="O71" s="23"/>
      <c r="P71" s="22"/>
      <c r="Q71" s="40"/>
      <c r="R71" s="33"/>
      <c r="S71" s="33"/>
    </row>
    <row r="72" spans="1:19" ht="33.75" customHeight="1">
      <c r="A72" s="43"/>
      <c r="B72" s="33"/>
      <c r="C72" s="33"/>
      <c r="D72" s="13" t="s">
        <v>24</v>
      </c>
      <c r="E72" s="13" t="s">
        <v>25</v>
      </c>
      <c r="F72" s="13" t="s">
        <v>71</v>
      </c>
      <c r="G72" s="14" t="s">
        <v>143</v>
      </c>
      <c r="H72" s="15">
        <f t="shared" si="6"/>
        <v>8</v>
      </c>
      <c r="I72" s="15">
        <f>J72+K72+L72</f>
        <v>1.5</v>
      </c>
      <c r="J72" s="15">
        <v>1.5</v>
      </c>
      <c r="K72" s="15"/>
      <c r="L72" s="22"/>
      <c r="M72" s="26">
        <v>0.5</v>
      </c>
      <c r="N72" s="25">
        <v>6.5</v>
      </c>
      <c r="O72" s="23"/>
      <c r="P72" s="22"/>
      <c r="Q72" s="40"/>
      <c r="R72" s="33"/>
      <c r="S72" s="33"/>
    </row>
    <row r="73" spans="1:19" ht="33.75" customHeight="1">
      <c r="A73" s="43"/>
      <c r="B73" s="33"/>
      <c r="C73" s="33"/>
      <c r="D73" s="13" t="s">
        <v>24</v>
      </c>
      <c r="E73" s="13" t="s">
        <v>25</v>
      </c>
      <c r="F73" s="13"/>
      <c r="G73" s="14" t="s">
        <v>144</v>
      </c>
      <c r="H73" s="15">
        <f aca="true" t="shared" si="8" ref="H73:H127">J73+K73+N73+P73</f>
        <v>70</v>
      </c>
      <c r="I73" s="15">
        <v>70</v>
      </c>
      <c r="J73" s="15"/>
      <c r="K73" s="15">
        <v>70</v>
      </c>
      <c r="L73" s="22"/>
      <c r="M73" s="26"/>
      <c r="N73" s="25"/>
      <c r="O73" s="23"/>
      <c r="P73" s="22"/>
      <c r="Q73" s="40"/>
      <c r="R73" s="33"/>
      <c r="S73" s="33"/>
    </row>
    <row r="74" spans="1:19" ht="33.75" customHeight="1">
      <c r="A74" s="43"/>
      <c r="B74" s="33"/>
      <c r="C74" s="33"/>
      <c r="D74" s="13" t="s">
        <v>24</v>
      </c>
      <c r="E74" s="13" t="s">
        <v>25</v>
      </c>
      <c r="F74" s="13" t="s">
        <v>71</v>
      </c>
      <c r="G74" s="14" t="s">
        <v>145</v>
      </c>
      <c r="H74" s="15">
        <f t="shared" si="8"/>
        <v>18.9</v>
      </c>
      <c r="I74" s="15">
        <f>J74+K74+L74</f>
        <v>5.8</v>
      </c>
      <c r="J74" s="15">
        <v>5.8</v>
      </c>
      <c r="K74" s="15"/>
      <c r="L74" s="22"/>
      <c r="M74" s="26">
        <v>1.01</v>
      </c>
      <c r="N74" s="25">
        <v>13.1</v>
      </c>
      <c r="O74" s="23"/>
      <c r="P74" s="22"/>
      <c r="Q74" s="40"/>
      <c r="R74" s="33"/>
      <c r="S74" s="33"/>
    </row>
    <row r="75" spans="1:19" ht="93" customHeight="1">
      <c r="A75" s="43"/>
      <c r="B75" s="33"/>
      <c r="C75" s="33" t="s">
        <v>146</v>
      </c>
      <c r="D75" s="13" t="s">
        <v>32</v>
      </c>
      <c r="E75" s="13" t="s">
        <v>33</v>
      </c>
      <c r="F75" s="13" t="s">
        <v>33</v>
      </c>
      <c r="G75" s="14" t="s">
        <v>147</v>
      </c>
      <c r="H75" s="15">
        <f t="shared" si="8"/>
        <v>52.6</v>
      </c>
      <c r="I75" s="15">
        <f>J75+K75+L75</f>
        <v>52.6</v>
      </c>
      <c r="J75" s="15">
        <v>52.6</v>
      </c>
      <c r="K75" s="15"/>
      <c r="L75" s="22"/>
      <c r="M75" s="22"/>
      <c r="N75" s="22"/>
      <c r="O75" s="23"/>
      <c r="P75" s="22"/>
      <c r="Q75" s="40">
        <f>H75+H76</f>
        <v>53.9</v>
      </c>
      <c r="R75" s="33"/>
      <c r="S75" s="33" t="s">
        <v>47</v>
      </c>
    </row>
    <row r="76" spans="1:19" ht="31.5" customHeight="1">
      <c r="A76" s="43"/>
      <c r="B76" s="33"/>
      <c r="C76" s="33"/>
      <c r="D76" s="13" t="s">
        <v>32</v>
      </c>
      <c r="E76" s="13" t="s">
        <v>33</v>
      </c>
      <c r="F76" s="13" t="s">
        <v>33</v>
      </c>
      <c r="G76" s="14" t="s">
        <v>148</v>
      </c>
      <c r="H76" s="15">
        <f t="shared" si="8"/>
        <v>1.3</v>
      </c>
      <c r="I76" s="15">
        <f aca="true" t="shared" si="9" ref="I76:I83">J76+K76+L76</f>
        <v>1.3</v>
      </c>
      <c r="J76" s="15"/>
      <c r="K76" s="15">
        <v>1.3</v>
      </c>
      <c r="L76" s="22"/>
      <c r="M76" s="22"/>
      <c r="N76" s="22"/>
      <c r="O76" s="23"/>
      <c r="P76" s="22"/>
      <c r="Q76" s="40"/>
      <c r="R76" s="33"/>
      <c r="S76" s="33"/>
    </row>
    <row r="77" spans="1:19" ht="57.75" customHeight="1">
      <c r="A77" s="43"/>
      <c r="B77" s="33"/>
      <c r="C77" s="13" t="s">
        <v>149</v>
      </c>
      <c r="D77" s="13" t="s">
        <v>24</v>
      </c>
      <c r="E77" s="13" t="s">
        <v>25</v>
      </c>
      <c r="F77" s="13" t="s">
        <v>71</v>
      </c>
      <c r="G77" s="14" t="s">
        <v>150</v>
      </c>
      <c r="H77" s="15">
        <f t="shared" si="8"/>
        <v>41.2</v>
      </c>
      <c r="I77" s="15">
        <f t="shared" si="9"/>
        <v>41.2</v>
      </c>
      <c r="J77" s="15"/>
      <c r="K77" s="15">
        <v>41.2</v>
      </c>
      <c r="L77" s="22"/>
      <c r="M77" s="22"/>
      <c r="N77" s="22"/>
      <c r="O77" s="23"/>
      <c r="P77" s="22"/>
      <c r="Q77" s="25">
        <f>H77</f>
        <v>41.2</v>
      </c>
      <c r="R77" s="33"/>
      <c r="S77" s="13" t="s">
        <v>47</v>
      </c>
    </row>
    <row r="78" spans="1:19" ht="33" customHeight="1">
      <c r="A78" s="43"/>
      <c r="B78" s="33"/>
      <c r="C78" s="33" t="s">
        <v>151</v>
      </c>
      <c r="D78" s="13" t="s">
        <v>24</v>
      </c>
      <c r="E78" s="13" t="s">
        <v>25</v>
      </c>
      <c r="F78" s="13" t="s">
        <v>41</v>
      </c>
      <c r="G78" s="14" t="s">
        <v>152</v>
      </c>
      <c r="H78" s="15">
        <f t="shared" si="8"/>
        <v>19.9</v>
      </c>
      <c r="I78" s="15">
        <f t="shared" si="9"/>
        <v>19.9</v>
      </c>
      <c r="J78" s="15"/>
      <c r="K78" s="15">
        <v>19.9</v>
      </c>
      <c r="L78" s="22"/>
      <c r="M78" s="22"/>
      <c r="N78" s="22"/>
      <c r="O78" s="23"/>
      <c r="P78" s="22"/>
      <c r="Q78" s="40">
        <f>H78+H79</f>
        <v>50</v>
      </c>
      <c r="R78" s="33"/>
      <c r="S78" s="33" t="s">
        <v>47</v>
      </c>
    </row>
    <row r="79" spans="1:19" ht="42" customHeight="1">
      <c r="A79" s="43"/>
      <c r="B79" s="33"/>
      <c r="C79" s="33"/>
      <c r="D79" s="13" t="s">
        <v>24</v>
      </c>
      <c r="E79" s="13" t="s">
        <v>25</v>
      </c>
      <c r="F79" s="13" t="s">
        <v>41</v>
      </c>
      <c r="G79" s="14" t="s">
        <v>153</v>
      </c>
      <c r="H79" s="15">
        <f t="shared" si="8"/>
        <v>30.1</v>
      </c>
      <c r="I79" s="15">
        <f t="shared" si="9"/>
        <v>30.1</v>
      </c>
      <c r="J79" s="15"/>
      <c r="K79" s="15">
        <v>30.1</v>
      </c>
      <c r="L79" s="22"/>
      <c r="M79" s="22"/>
      <c r="N79" s="22"/>
      <c r="O79" s="23"/>
      <c r="P79" s="22"/>
      <c r="Q79" s="40"/>
      <c r="R79" s="33"/>
      <c r="S79" s="33"/>
    </row>
    <row r="80" spans="1:19" ht="55.5" customHeight="1">
      <c r="A80" s="43">
        <v>8</v>
      </c>
      <c r="B80" s="33" t="s">
        <v>154</v>
      </c>
      <c r="C80" s="13" t="s">
        <v>155</v>
      </c>
      <c r="D80" s="13" t="s">
        <v>24</v>
      </c>
      <c r="E80" s="13" t="s">
        <v>25</v>
      </c>
      <c r="F80" s="12" t="s">
        <v>58</v>
      </c>
      <c r="G80" s="14" t="s">
        <v>156</v>
      </c>
      <c r="H80" s="15">
        <f t="shared" si="8"/>
        <v>17.6</v>
      </c>
      <c r="I80" s="15">
        <f t="shared" si="9"/>
        <v>17.6</v>
      </c>
      <c r="J80" s="15">
        <v>17.6</v>
      </c>
      <c r="K80" s="15"/>
      <c r="L80" s="22"/>
      <c r="M80" s="12"/>
      <c r="N80" s="22"/>
      <c r="O80" s="12"/>
      <c r="P80" s="12"/>
      <c r="Q80" s="25">
        <f>H80</f>
        <v>17.6</v>
      </c>
      <c r="R80" s="33">
        <f>Q80+Q83+Q89+Q91+Q93+Q81+Q96</f>
        <v>278.29999999999995</v>
      </c>
      <c r="S80" s="13" t="s">
        <v>28</v>
      </c>
    </row>
    <row r="81" spans="1:19" ht="31.5" customHeight="1">
      <c r="A81" s="43"/>
      <c r="B81" s="33"/>
      <c r="C81" s="33" t="s">
        <v>157</v>
      </c>
      <c r="D81" s="13" t="s">
        <v>24</v>
      </c>
      <c r="E81" s="13" t="s">
        <v>25</v>
      </c>
      <c r="F81" s="12" t="s">
        <v>158</v>
      </c>
      <c r="G81" s="14" t="s">
        <v>159</v>
      </c>
      <c r="H81" s="15">
        <f t="shared" si="8"/>
        <v>0.6</v>
      </c>
      <c r="I81" s="15">
        <f t="shared" si="9"/>
        <v>0.6</v>
      </c>
      <c r="J81" s="15">
        <v>0.6</v>
      </c>
      <c r="K81" s="15"/>
      <c r="L81" s="22"/>
      <c r="M81" s="12"/>
      <c r="N81" s="22"/>
      <c r="O81" s="12"/>
      <c r="P81" s="12"/>
      <c r="Q81" s="40">
        <f>H81+H82</f>
        <v>3.6</v>
      </c>
      <c r="R81" s="33"/>
      <c r="S81" s="33" t="s">
        <v>28</v>
      </c>
    </row>
    <row r="82" spans="1:19" ht="39" customHeight="1">
      <c r="A82" s="43"/>
      <c r="B82" s="33"/>
      <c r="C82" s="33"/>
      <c r="D82" s="13" t="s">
        <v>24</v>
      </c>
      <c r="E82" s="13" t="s">
        <v>25</v>
      </c>
      <c r="F82" s="12" t="s">
        <v>73</v>
      </c>
      <c r="G82" s="14" t="s">
        <v>160</v>
      </c>
      <c r="H82" s="15">
        <f t="shared" si="8"/>
        <v>3</v>
      </c>
      <c r="I82" s="15">
        <f t="shared" si="9"/>
        <v>3</v>
      </c>
      <c r="J82" s="15">
        <v>3</v>
      </c>
      <c r="K82" s="15"/>
      <c r="L82" s="22"/>
      <c r="M82" s="12"/>
      <c r="N82" s="22"/>
      <c r="O82" s="12"/>
      <c r="P82" s="12"/>
      <c r="Q82" s="40"/>
      <c r="R82" s="33"/>
      <c r="S82" s="33"/>
    </row>
    <row r="83" spans="1:19" ht="36" customHeight="1">
      <c r="A83" s="43"/>
      <c r="B83" s="33"/>
      <c r="C83" s="33" t="s">
        <v>161</v>
      </c>
      <c r="D83" s="13" t="s">
        <v>32</v>
      </c>
      <c r="E83" s="13" t="s">
        <v>41</v>
      </c>
      <c r="F83" s="12" t="s">
        <v>41</v>
      </c>
      <c r="G83" s="14" t="s">
        <v>162</v>
      </c>
      <c r="H83" s="15">
        <f t="shared" si="8"/>
        <v>28.9</v>
      </c>
      <c r="I83" s="15">
        <f t="shared" si="9"/>
        <v>18</v>
      </c>
      <c r="J83" s="15">
        <v>18</v>
      </c>
      <c r="K83" s="15"/>
      <c r="L83" s="22"/>
      <c r="M83" s="12">
        <v>0.45</v>
      </c>
      <c r="N83" s="22">
        <v>10.9</v>
      </c>
      <c r="O83" s="12"/>
      <c r="P83" s="12"/>
      <c r="Q83" s="40">
        <f>H83+H84+H85+H86+H87+H88</f>
        <v>77.5</v>
      </c>
      <c r="R83" s="33"/>
      <c r="S83" s="33" t="s">
        <v>47</v>
      </c>
    </row>
    <row r="84" spans="1:19" ht="34.5" customHeight="1">
      <c r="A84" s="43"/>
      <c r="B84" s="33"/>
      <c r="C84" s="33"/>
      <c r="D84" s="13" t="s">
        <v>32</v>
      </c>
      <c r="E84" s="13" t="s">
        <v>70</v>
      </c>
      <c r="F84" s="12" t="s">
        <v>71</v>
      </c>
      <c r="G84" s="14" t="s">
        <v>163</v>
      </c>
      <c r="H84" s="15">
        <f t="shared" si="8"/>
        <v>1.4</v>
      </c>
      <c r="I84" s="15">
        <f aca="true" t="shared" si="10" ref="I84:I95">J84+K84+L84</f>
        <v>1.4</v>
      </c>
      <c r="J84" s="15"/>
      <c r="K84" s="15">
        <v>1.4</v>
      </c>
      <c r="L84" s="22"/>
      <c r="M84" s="12"/>
      <c r="N84" s="22"/>
      <c r="O84" s="12"/>
      <c r="P84" s="12"/>
      <c r="Q84" s="40"/>
      <c r="R84" s="33"/>
      <c r="S84" s="33"/>
    </row>
    <row r="85" spans="1:19" ht="39.75" customHeight="1">
      <c r="A85" s="43"/>
      <c r="B85" s="33"/>
      <c r="C85" s="33"/>
      <c r="D85" s="13" t="s">
        <v>32</v>
      </c>
      <c r="E85" s="13" t="s">
        <v>70</v>
      </c>
      <c r="F85" s="12" t="s">
        <v>71</v>
      </c>
      <c r="G85" s="14" t="s">
        <v>164</v>
      </c>
      <c r="H85" s="15">
        <f t="shared" si="8"/>
        <v>2.2</v>
      </c>
      <c r="I85" s="15">
        <f t="shared" si="10"/>
        <v>2.2</v>
      </c>
      <c r="J85" s="15"/>
      <c r="K85" s="15">
        <v>2.2</v>
      </c>
      <c r="L85" s="22"/>
      <c r="M85" s="12"/>
      <c r="N85" s="22"/>
      <c r="O85" s="12"/>
      <c r="P85" s="12"/>
      <c r="Q85" s="40"/>
      <c r="R85" s="33"/>
      <c r="S85" s="33"/>
    </row>
    <row r="86" spans="1:19" ht="36.75" customHeight="1">
      <c r="A86" s="43"/>
      <c r="B86" s="33"/>
      <c r="C86" s="33"/>
      <c r="D86" s="13" t="s">
        <v>32</v>
      </c>
      <c r="E86" s="13" t="s">
        <v>41</v>
      </c>
      <c r="F86" s="12" t="s">
        <v>41</v>
      </c>
      <c r="G86" s="14" t="s">
        <v>165</v>
      </c>
      <c r="H86" s="15">
        <v>33.6</v>
      </c>
      <c r="I86" s="15">
        <v>23.4</v>
      </c>
      <c r="J86" s="15">
        <v>15.7</v>
      </c>
      <c r="K86" s="15">
        <v>7.7</v>
      </c>
      <c r="L86" s="22"/>
      <c r="M86" s="12">
        <v>0.6</v>
      </c>
      <c r="N86" s="22">
        <v>10.2</v>
      </c>
      <c r="O86" s="12"/>
      <c r="P86" s="12"/>
      <c r="Q86" s="40"/>
      <c r="R86" s="33"/>
      <c r="S86" s="33"/>
    </row>
    <row r="87" spans="1:19" ht="36.75" customHeight="1">
      <c r="A87" s="43"/>
      <c r="B87" s="33"/>
      <c r="C87" s="33"/>
      <c r="D87" s="13" t="s">
        <v>24</v>
      </c>
      <c r="E87" s="13" t="s">
        <v>82</v>
      </c>
      <c r="F87" s="12" t="s">
        <v>166</v>
      </c>
      <c r="G87" s="14" t="s">
        <v>167</v>
      </c>
      <c r="H87" s="15">
        <f t="shared" si="8"/>
        <v>6</v>
      </c>
      <c r="I87" s="15">
        <f t="shared" si="10"/>
        <v>6</v>
      </c>
      <c r="J87" s="15"/>
      <c r="K87" s="15">
        <v>6</v>
      </c>
      <c r="L87" s="22"/>
      <c r="M87" s="12"/>
      <c r="N87" s="22"/>
      <c r="O87" s="12"/>
      <c r="P87" s="12"/>
      <c r="Q87" s="40"/>
      <c r="R87" s="33"/>
      <c r="S87" s="33"/>
    </row>
    <row r="88" spans="1:19" ht="31.5" customHeight="1">
      <c r="A88" s="43"/>
      <c r="B88" s="33"/>
      <c r="C88" s="33"/>
      <c r="D88" s="13" t="s">
        <v>32</v>
      </c>
      <c r="E88" s="13" t="s">
        <v>33</v>
      </c>
      <c r="F88" s="12" t="s">
        <v>33</v>
      </c>
      <c r="G88" s="14" t="s">
        <v>168</v>
      </c>
      <c r="H88" s="15">
        <f t="shared" si="8"/>
        <v>5.4</v>
      </c>
      <c r="I88" s="15">
        <f t="shared" si="10"/>
        <v>5.4</v>
      </c>
      <c r="J88" s="15"/>
      <c r="K88" s="15">
        <v>5.4</v>
      </c>
      <c r="L88" s="22"/>
      <c r="M88" s="12"/>
      <c r="N88" s="22"/>
      <c r="O88" s="12"/>
      <c r="P88" s="12"/>
      <c r="Q88" s="40"/>
      <c r="R88" s="33"/>
      <c r="S88" s="33"/>
    </row>
    <row r="89" spans="1:19" ht="36.75" customHeight="1">
      <c r="A89" s="43"/>
      <c r="B89" s="33"/>
      <c r="C89" s="33" t="s">
        <v>169</v>
      </c>
      <c r="D89" s="13" t="s">
        <v>32</v>
      </c>
      <c r="E89" s="13" t="s">
        <v>70</v>
      </c>
      <c r="F89" s="12" t="s">
        <v>71</v>
      </c>
      <c r="G89" s="14" t="s">
        <v>170</v>
      </c>
      <c r="H89" s="15">
        <f t="shared" si="8"/>
        <v>33.6</v>
      </c>
      <c r="I89" s="15">
        <f t="shared" si="10"/>
        <v>33.6</v>
      </c>
      <c r="J89" s="15">
        <v>33.6</v>
      </c>
      <c r="K89" s="15"/>
      <c r="L89" s="22"/>
      <c r="M89" s="12"/>
      <c r="N89" s="22"/>
      <c r="O89" s="12"/>
      <c r="P89" s="12"/>
      <c r="Q89" s="40">
        <f>H89+H90</f>
        <v>38.4</v>
      </c>
      <c r="R89" s="33"/>
      <c r="S89" s="33" t="s">
        <v>47</v>
      </c>
    </row>
    <row r="90" spans="1:19" ht="43.5" customHeight="1">
      <c r="A90" s="43"/>
      <c r="B90" s="33"/>
      <c r="C90" s="33"/>
      <c r="D90" s="13" t="s">
        <v>24</v>
      </c>
      <c r="E90" s="13" t="s">
        <v>25</v>
      </c>
      <c r="F90" s="12" t="s">
        <v>73</v>
      </c>
      <c r="G90" s="14" t="s">
        <v>171</v>
      </c>
      <c r="H90" s="15">
        <f t="shared" si="8"/>
        <v>4.8</v>
      </c>
      <c r="I90" s="15">
        <f t="shared" si="10"/>
        <v>4.8</v>
      </c>
      <c r="J90" s="15"/>
      <c r="K90" s="15">
        <v>4.8</v>
      </c>
      <c r="L90" s="22"/>
      <c r="M90" s="12"/>
      <c r="N90" s="22"/>
      <c r="O90" s="12"/>
      <c r="P90" s="12"/>
      <c r="Q90" s="40"/>
      <c r="R90" s="33"/>
      <c r="S90" s="33"/>
    </row>
    <row r="91" spans="1:19" ht="30" customHeight="1">
      <c r="A91" s="43">
        <v>8</v>
      </c>
      <c r="B91" s="33" t="s">
        <v>154</v>
      </c>
      <c r="C91" s="33" t="s">
        <v>172</v>
      </c>
      <c r="D91" s="13" t="s">
        <v>32</v>
      </c>
      <c r="E91" s="13" t="s">
        <v>70</v>
      </c>
      <c r="F91" s="12" t="s">
        <v>71</v>
      </c>
      <c r="G91" s="14" t="s">
        <v>173</v>
      </c>
      <c r="H91" s="15">
        <f t="shared" si="8"/>
        <v>26.4</v>
      </c>
      <c r="I91" s="15">
        <f t="shared" si="10"/>
        <v>26.4</v>
      </c>
      <c r="J91" s="15">
        <v>26.4</v>
      </c>
      <c r="K91" s="15"/>
      <c r="L91" s="22"/>
      <c r="M91" s="12"/>
      <c r="N91" s="22"/>
      <c r="O91" s="12"/>
      <c r="P91" s="12"/>
      <c r="Q91" s="40">
        <f>H91+H92</f>
        <v>33.699999999999996</v>
      </c>
      <c r="R91" s="33"/>
      <c r="S91" s="33" t="s">
        <v>47</v>
      </c>
    </row>
    <row r="92" spans="1:19" ht="31.5" customHeight="1">
      <c r="A92" s="43"/>
      <c r="B92" s="33"/>
      <c r="C92" s="43"/>
      <c r="D92" s="13" t="s">
        <v>24</v>
      </c>
      <c r="E92" s="13" t="s">
        <v>25</v>
      </c>
      <c r="F92" s="12" t="s">
        <v>73</v>
      </c>
      <c r="G92" s="14" t="s">
        <v>174</v>
      </c>
      <c r="H92" s="15">
        <f t="shared" si="8"/>
        <v>7.3</v>
      </c>
      <c r="I92" s="15">
        <f t="shared" si="10"/>
        <v>7.3</v>
      </c>
      <c r="J92" s="15"/>
      <c r="K92" s="15">
        <v>7.3</v>
      </c>
      <c r="L92" s="22"/>
      <c r="M92" s="12"/>
      <c r="N92" s="22"/>
      <c r="O92" s="12"/>
      <c r="P92" s="12"/>
      <c r="Q92" s="40"/>
      <c r="R92" s="33"/>
      <c r="S92" s="33"/>
    </row>
    <row r="93" spans="1:19" ht="58.5" customHeight="1">
      <c r="A93" s="43"/>
      <c r="B93" s="33"/>
      <c r="C93" s="33" t="s">
        <v>175</v>
      </c>
      <c r="D93" s="13" t="s">
        <v>32</v>
      </c>
      <c r="E93" s="13" t="s">
        <v>33</v>
      </c>
      <c r="F93" s="12" t="s">
        <v>33</v>
      </c>
      <c r="G93" s="14" t="s">
        <v>176</v>
      </c>
      <c r="H93" s="15">
        <f t="shared" si="8"/>
        <v>31.5</v>
      </c>
      <c r="I93" s="15">
        <f t="shared" si="10"/>
        <v>31.5</v>
      </c>
      <c r="J93" s="15">
        <v>31.5</v>
      </c>
      <c r="K93" s="15"/>
      <c r="L93" s="22"/>
      <c r="M93" s="12"/>
      <c r="N93" s="22"/>
      <c r="O93" s="12"/>
      <c r="P93" s="12"/>
      <c r="Q93" s="40">
        <f>H93+H94+H95</f>
        <v>71.5</v>
      </c>
      <c r="R93" s="33"/>
      <c r="S93" s="33" t="s">
        <v>47</v>
      </c>
    </row>
    <row r="94" spans="1:19" ht="30.75" customHeight="1">
      <c r="A94" s="43"/>
      <c r="B94" s="33"/>
      <c r="C94" s="33"/>
      <c r="D94" s="13" t="s">
        <v>24</v>
      </c>
      <c r="E94" s="13" t="s">
        <v>25</v>
      </c>
      <c r="F94" s="12" t="s">
        <v>26</v>
      </c>
      <c r="G94" s="14" t="s">
        <v>177</v>
      </c>
      <c r="H94" s="15">
        <f t="shared" si="8"/>
        <v>9</v>
      </c>
      <c r="I94" s="15">
        <f t="shared" si="10"/>
        <v>9</v>
      </c>
      <c r="J94" s="15"/>
      <c r="K94" s="15">
        <v>9</v>
      </c>
      <c r="L94" s="22"/>
      <c r="M94" s="12"/>
      <c r="N94" s="22"/>
      <c r="O94" s="12"/>
      <c r="P94" s="12"/>
      <c r="Q94" s="40"/>
      <c r="R94" s="33"/>
      <c r="S94" s="33"/>
    </row>
    <row r="95" spans="1:19" ht="51" customHeight="1">
      <c r="A95" s="43"/>
      <c r="B95" s="33"/>
      <c r="C95" s="33"/>
      <c r="D95" s="13" t="s">
        <v>24</v>
      </c>
      <c r="E95" s="13" t="s">
        <v>25</v>
      </c>
      <c r="F95" s="12" t="s">
        <v>58</v>
      </c>
      <c r="G95" s="14" t="s">
        <v>178</v>
      </c>
      <c r="H95" s="15">
        <f t="shared" si="8"/>
        <v>31</v>
      </c>
      <c r="I95" s="15">
        <f t="shared" si="10"/>
        <v>31</v>
      </c>
      <c r="J95" s="15"/>
      <c r="K95" s="15">
        <v>31</v>
      </c>
      <c r="L95" s="22"/>
      <c r="M95" s="12"/>
      <c r="N95" s="22"/>
      <c r="O95" s="12"/>
      <c r="P95" s="12"/>
      <c r="Q95" s="40"/>
      <c r="R95" s="33"/>
      <c r="S95" s="33"/>
    </row>
    <row r="96" spans="1:19" ht="30" customHeight="1">
      <c r="A96" s="43"/>
      <c r="B96" s="33"/>
      <c r="C96" s="13" t="s">
        <v>179</v>
      </c>
      <c r="D96" s="13" t="s">
        <v>32</v>
      </c>
      <c r="E96" s="13" t="s">
        <v>41</v>
      </c>
      <c r="F96" s="13"/>
      <c r="G96" s="14" t="s">
        <v>180</v>
      </c>
      <c r="H96" s="15">
        <f t="shared" si="8"/>
        <v>36</v>
      </c>
      <c r="I96" s="15">
        <v>36</v>
      </c>
      <c r="J96" s="15"/>
      <c r="K96" s="15">
        <v>36</v>
      </c>
      <c r="L96" s="22"/>
      <c r="M96" s="22"/>
      <c r="N96" s="22"/>
      <c r="O96" s="23"/>
      <c r="P96" s="22"/>
      <c r="Q96" s="25">
        <v>36</v>
      </c>
      <c r="R96" s="33"/>
      <c r="S96" s="13" t="s">
        <v>47</v>
      </c>
    </row>
    <row r="97" spans="1:19" ht="27.75" customHeight="1">
      <c r="A97" s="43">
        <v>9</v>
      </c>
      <c r="B97" s="33" t="s">
        <v>181</v>
      </c>
      <c r="C97" s="33" t="s">
        <v>182</v>
      </c>
      <c r="D97" s="13" t="s">
        <v>32</v>
      </c>
      <c r="E97" s="13" t="s">
        <v>70</v>
      </c>
      <c r="F97" s="12" t="s">
        <v>71</v>
      </c>
      <c r="G97" s="14" t="s">
        <v>183</v>
      </c>
      <c r="H97" s="15">
        <f t="shared" si="8"/>
        <v>31</v>
      </c>
      <c r="I97" s="15">
        <f>J97+K97+L97</f>
        <v>14.2</v>
      </c>
      <c r="J97" s="15"/>
      <c r="K97" s="15">
        <v>14.2</v>
      </c>
      <c r="L97" s="22"/>
      <c r="M97" s="22"/>
      <c r="N97" s="22"/>
      <c r="O97" s="13">
        <v>1.29</v>
      </c>
      <c r="P97" s="12">
        <v>16.8</v>
      </c>
      <c r="Q97" s="40">
        <f>H97+H98+H99+H100+H101+H102+H103</f>
        <v>130.70000000000002</v>
      </c>
      <c r="R97" s="33">
        <f>Q97+Q104+Q105+Q106</f>
        <v>269.09999999999997</v>
      </c>
      <c r="S97" s="33" t="s">
        <v>28</v>
      </c>
    </row>
    <row r="98" spans="1:19" ht="28.5" customHeight="1">
      <c r="A98" s="43"/>
      <c r="B98" s="33"/>
      <c r="C98" s="33"/>
      <c r="D98" s="13" t="s">
        <v>32</v>
      </c>
      <c r="E98" s="13" t="s">
        <v>70</v>
      </c>
      <c r="F98" s="12" t="s">
        <v>71</v>
      </c>
      <c r="G98" s="14" t="s">
        <v>184</v>
      </c>
      <c r="H98" s="15">
        <f t="shared" si="8"/>
        <v>46.7</v>
      </c>
      <c r="I98" s="15">
        <f>J98+K98+L98</f>
        <v>27.2</v>
      </c>
      <c r="J98" s="15">
        <v>27.2</v>
      </c>
      <c r="K98" s="15"/>
      <c r="L98" s="22"/>
      <c r="M98" s="22"/>
      <c r="N98" s="22"/>
      <c r="O98" s="13">
        <v>1.5</v>
      </c>
      <c r="P98" s="12">
        <v>19.5</v>
      </c>
      <c r="Q98" s="40"/>
      <c r="R98" s="33"/>
      <c r="S98" s="33"/>
    </row>
    <row r="99" spans="1:19" ht="27.75" customHeight="1">
      <c r="A99" s="43"/>
      <c r="B99" s="33"/>
      <c r="C99" s="33"/>
      <c r="D99" s="13" t="s">
        <v>32</v>
      </c>
      <c r="E99" s="13" t="s">
        <v>70</v>
      </c>
      <c r="F99" s="12" t="s">
        <v>71</v>
      </c>
      <c r="G99" s="14" t="s">
        <v>185</v>
      </c>
      <c r="H99" s="15">
        <f t="shared" si="8"/>
        <v>3.5</v>
      </c>
      <c r="I99" s="15">
        <f aca="true" t="shared" si="11" ref="I99:I117">J99+K99+L99</f>
        <v>0.7</v>
      </c>
      <c r="J99" s="15"/>
      <c r="K99" s="15">
        <v>0.7</v>
      </c>
      <c r="L99" s="22"/>
      <c r="M99" s="22"/>
      <c r="N99" s="22"/>
      <c r="O99" s="13">
        <v>1.2</v>
      </c>
      <c r="P99" s="12">
        <v>2.8</v>
      </c>
      <c r="Q99" s="40"/>
      <c r="R99" s="33"/>
      <c r="S99" s="33"/>
    </row>
    <row r="100" spans="1:19" ht="28.5" customHeight="1">
      <c r="A100" s="43"/>
      <c r="B100" s="33"/>
      <c r="C100" s="33"/>
      <c r="D100" s="13" t="s">
        <v>32</v>
      </c>
      <c r="E100" s="13" t="s">
        <v>33</v>
      </c>
      <c r="F100" s="12" t="s">
        <v>33</v>
      </c>
      <c r="G100" s="14" t="s">
        <v>186</v>
      </c>
      <c r="H100" s="15">
        <f t="shared" si="8"/>
        <v>13.5</v>
      </c>
      <c r="I100" s="15">
        <f t="shared" si="11"/>
        <v>13.5</v>
      </c>
      <c r="J100" s="15">
        <v>13.5</v>
      </c>
      <c r="K100" s="15"/>
      <c r="L100" s="22"/>
      <c r="M100" s="22"/>
      <c r="N100" s="22"/>
      <c r="O100" s="23"/>
      <c r="P100" s="22"/>
      <c r="Q100" s="40"/>
      <c r="R100" s="33"/>
      <c r="S100" s="33"/>
    </row>
    <row r="101" spans="1:19" ht="27.75" customHeight="1">
      <c r="A101" s="43"/>
      <c r="B101" s="33"/>
      <c r="C101" s="33"/>
      <c r="D101" s="13" t="s">
        <v>24</v>
      </c>
      <c r="E101" s="13" t="s">
        <v>25</v>
      </c>
      <c r="F101" s="13" t="s">
        <v>41</v>
      </c>
      <c r="G101" s="14" t="s">
        <v>187</v>
      </c>
      <c r="H101" s="15">
        <f t="shared" si="8"/>
        <v>26.6</v>
      </c>
      <c r="I101" s="15">
        <f t="shared" si="11"/>
        <v>26.6</v>
      </c>
      <c r="J101" s="15">
        <v>26.6</v>
      </c>
      <c r="K101" s="15"/>
      <c r="L101" s="22"/>
      <c r="M101" s="22"/>
      <c r="N101" s="22"/>
      <c r="O101" s="23"/>
      <c r="P101" s="22"/>
      <c r="Q101" s="40"/>
      <c r="R101" s="33"/>
      <c r="S101" s="33"/>
    </row>
    <row r="102" spans="1:19" ht="27.75" customHeight="1">
      <c r="A102" s="43"/>
      <c r="B102" s="33"/>
      <c r="C102" s="33"/>
      <c r="D102" s="13" t="s">
        <v>24</v>
      </c>
      <c r="E102" s="13" t="s">
        <v>25</v>
      </c>
      <c r="F102" s="12" t="s">
        <v>73</v>
      </c>
      <c r="G102" s="14" t="s">
        <v>188</v>
      </c>
      <c r="H102" s="15">
        <f t="shared" si="8"/>
        <v>4</v>
      </c>
      <c r="I102" s="15">
        <f t="shared" si="11"/>
        <v>4</v>
      </c>
      <c r="J102" s="15">
        <v>4</v>
      </c>
      <c r="K102" s="15"/>
      <c r="L102" s="22"/>
      <c r="M102" s="22"/>
      <c r="N102" s="22"/>
      <c r="O102" s="23"/>
      <c r="P102" s="22"/>
      <c r="Q102" s="40"/>
      <c r="R102" s="33"/>
      <c r="S102" s="33"/>
    </row>
    <row r="103" spans="1:19" ht="25.5" customHeight="1">
      <c r="A103" s="43"/>
      <c r="B103" s="33"/>
      <c r="C103" s="33"/>
      <c r="D103" s="13" t="s">
        <v>24</v>
      </c>
      <c r="E103" s="13" t="s">
        <v>82</v>
      </c>
      <c r="F103" s="13" t="s">
        <v>53</v>
      </c>
      <c r="G103" s="14" t="s">
        <v>189</v>
      </c>
      <c r="H103" s="15">
        <f t="shared" si="8"/>
        <v>5.4</v>
      </c>
      <c r="I103" s="15">
        <f t="shared" si="11"/>
        <v>5.4</v>
      </c>
      <c r="J103" s="15">
        <v>5.4</v>
      </c>
      <c r="K103" s="15"/>
      <c r="L103" s="22"/>
      <c r="M103" s="22"/>
      <c r="N103" s="22"/>
      <c r="O103" s="23"/>
      <c r="P103" s="22"/>
      <c r="Q103" s="40"/>
      <c r="R103" s="33"/>
      <c r="S103" s="33"/>
    </row>
    <row r="104" spans="1:19" ht="42.75" customHeight="1">
      <c r="A104" s="43">
        <v>9</v>
      </c>
      <c r="B104" s="33" t="s">
        <v>190</v>
      </c>
      <c r="C104" s="13" t="s">
        <v>191</v>
      </c>
      <c r="D104" s="13" t="s">
        <v>24</v>
      </c>
      <c r="E104" s="13" t="s">
        <v>25</v>
      </c>
      <c r="F104" s="13" t="s">
        <v>41</v>
      </c>
      <c r="G104" s="14" t="s">
        <v>192</v>
      </c>
      <c r="H104" s="15">
        <f t="shared" si="8"/>
        <v>49.3</v>
      </c>
      <c r="I104" s="15">
        <f t="shared" si="11"/>
        <v>49.3</v>
      </c>
      <c r="J104" s="15"/>
      <c r="K104" s="15">
        <v>49.3</v>
      </c>
      <c r="L104" s="22"/>
      <c r="M104" s="22"/>
      <c r="N104" s="22"/>
      <c r="O104" s="23"/>
      <c r="P104" s="22"/>
      <c r="Q104" s="25">
        <f>H104</f>
        <v>49.3</v>
      </c>
      <c r="R104" s="33"/>
      <c r="S104" s="13" t="s">
        <v>47</v>
      </c>
    </row>
    <row r="105" spans="1:19" ht="31.5" customHeight="1">
      <c r="A105" s="43"/>
      <c r="B105" s="33"/>
      <c r="C105" s="13" t="s">
        <v>193</v>
      </c>
      <c r="D105" s="13" t="s">
        <v>32</v>
      </c>
      <c r="E105" s="13" t="s">
        <v>32</v>
      </c>
      <c r="F105" s="13" t="s">
        <v>41</v>
      </c>
      <c r="G105" s="14" t="s">
        <v>194</v>
      </c>
      <c r="H105" s="15">
        <f t="shared" si="8"/>
        <v>42.7</v>
      </c>
      <c r="I105" s="15">
        <f t="shared" si="11"/>
        <v>42.7</v>
      </c>
      <c r="J105" s="15">
        <v>42.7</v>
      </c>
      <c r="K105" s="15"/>
      <c r="L105" s="22"/>
      <c r="M105" s="22"/>
      <c r="N105" s="22"/>
      <c r="O105" s="23"/>
      <c r="P105" s="22"/>
      <c r="Q105" s="25">
        <v>42.7</v>
      </c>
      <c r="R105" s="33"/>
      <c r="S105" s="13" t="s">
        <v>47</v>
      </c>
    </row>
    <row r="106" spans="1:19" ht="31.5" customHeight="1">
      <c r="A106" s="43"/>
      <c r="B106" s="33"/>
      <c r="C106" s="33" t="s">
        <v>195</v>
      </c>
      <c r="D106" s="13" t="s">
        <v>24</v>
      </c>
      <c r="E106" s="13" t="s">
        <v>25</v>
      </c>
      <c r="F106" s="13" t="s">
        <v>73</v>
      </c>
      <c r="G106" s="14" t="s">
        <v>196</v>
      </c>
      <c r="H106" s="15">
        <f t="shared" si="8"/>
        <v>2.4</v>
      </c>
      <c r="I106" s="15">
        <f t="shared" si="11"/>
        <v>2.4</v>
      </c>
      <c r="J106" s="15">
        <v>2.4</v>
      </c>
      <c r="K106" s="15"/>
      <c r="L106" s="22"/>
      <c r="M106" s="22"/>
      <c r="N106" s="22"/>
      <c r="O106" s="23"/>
      <c r="P106" s="22"/>
      <c r="Q106" s="40">
        <f>H106+H107+H108</f>
        <v>46.4</v>
      </c>
      <c r="R106" s="33"/>
      <c r="S106" s="33" t="s">
        <v>47</v>
      </c>
    </row>
    <row r="107" spans="1:19" ht="54.75" customHeight="1">
      <c r="A107" s="43"/>
      <c r="B107" s="33"/>
      <c r="C107" s="43"/>
      <c r="D107" s="13" t="s">
        <v>24</v>
      </c>
      <c r="E107" s="13" t="s">
        <v>25</v>
      </c>
      <c r="F107" s="13" t="s">
        <v>58</v>
      </c>
      <c r="G107" s="14" t="s">
        <v>197</v>
      </c>
      <c r="H107" s="15">
        <f t="shared" si="8"/>
        <v>19</v>
      </c>
      <c r="I107" s="15">
        <f t="shared" si="11"/>
        <v>19</v>
      </c>
      <c r="J107" s="15"/>
      <c r="K107" s="15">
        <v>19</v>
      </c>
      <c r="L107" s="22"/>
      <c r="M107" s="22"/>
      <c r="N107" s="22"/>
      <c r="O107" s="23"/>
      <c r="P107" s="22"/>
      <c r="Q107" s="44"/>
      <c r="R107" s="33"/>
      <c r="S107" s="33"/>
    </row>
    <row r="108" spans="1:19" ht="39" customHeight="1">
      <c r="A108" s="43"/>
      <c r="B108" s="33"/>
      <c r="C108" s="43"/>
      <c r="D108" s="13" t="s">
        <v>24</v>
      </c>
      <c r="E108" s="13" t="s">
        <v>25</v>
      </c>
      <c r="F108" s="13" t="s">
        <v>140</v>
      </c>
      <c r="G108" s="14" t="s">
        <v>198</v>
      </c>
      <c r="H108" s="15">
        <f t="shared" si="8"/>
        <v>25</v>
      </c>
      <c r="I108" s="15">
        <f t="shared" si="11"/>
        <v>25</v>
      </c>
      <c r="J108" s="15"/>
      <c r="K108" s="15">
        <v>25</v>
      </c>
      <c r="L108" s="22"/>
      <c r="M108" s="22"/>
      <c r="N108" s="22"/>
      <c r="O108" s="23"/>
      <c r="P108" s="22"/>
      <c r="Q108" s="44"/>
      <c r="R108" s="33"/>
      <c r="S108" s="33"/>
    </row>
    <row r="109" spans="1:19" ht="39" customHeight="1">
      <c r="A109" s="43">
        <v>10</v>
      </c>
      <c r="B109" s="33" t="s">
        <v>199</v>
      </c>
      <c r="C109" s="33" t="s">
        <v>200</v>
      </c>
      <c r="D109" s="13" t="s">
        <v>32</v>
      </c>
      <c r="E109" s="13" t="s">
        <v>33</v>
      </c>
      <c r="F109" s="12" t="s">
        <v>33</v>
      </c>
      <c r="G109" s="14" t="s">
        <v>201</v>
      </c>
      <c r="H109" s="15">
        <f t="shared" si="8"/>
        <v>9</v>
      </c>
      <c r="I109" s="15">
        <f t="shared" si="11"/>
        <v>9</v>
      </c>
      <c r="J109" s="15"/>
      <c r="K109" s="15">
        <v>9</v>
      </c>
      <c r="L109" s="22"/>
      <c r="M109" s="12"/>
      <c r="N109" s="12"/>
      <c r="O109" s="12"/>
      <c r="P109" s="12"/>
      <c r="Q109" s="38">
        <f>H109+H110+H111+H112+H113+H114+H115+H116+H117</f>
        <v>94.10000000000001</v>
      </c>
      <c r="R109" s="33">
        <f>Q109+Q118+Q125+Q126+Q128+Q120+Q130</f>
        <v>343.09999999999997</v>
      </c>
      <c r="S109" s="34" t="s">
        <v>28</v>
      </c>
    </row>
    <row r="110" spans="1:19" ht="39" customHeight="1">
      <c r="A110" s="43"/>
      <c r="B110" s="33"/>
      <c r="C110" s="33"/>
      <c r="D110" s="13" t="s">
        <v>32</v>
      </c>
      <c r="E110" s="13" t="s">
        <v>33</v>
      </c>
      <c r="F110" s="12" t="s">
        <v>33</v>
      </c>
      <c r="G110" s="14" t="s">
        <v>202</v>
      </c>
      <c r="H110" s="15">
        <f t="shared" si="8"/>
        <v>3.2</v>
      </c>
      <c r="I110" s="15">
        <f t="shared" si="11"/>
        <v>3.2</v>
      </c>
      <c r="J110" s="15"/>
      <c r="K110" s="15">
        <v>3.2</v>
      </c>
      <c r="L110" s="22"/>
      <c r="M110" s="12"/>
      <c r="N110" s="12"/>
      <c r="O110" s="12"/>
      <c r="P110" s="12"/>
      <c r="Q110" s="45"/>
      <c r="R110" s="33"/>
      <c r="S110" s="36"/>
    </row>
    <row r="111" spans="1:19" ht="39" customHeight="1">
      <c r="A111" s="43"/>
      <c r="B111" s="33"/>
      <c r="C111" s="33"/>
      <c r="D111" s="13" t="s">
        <v>32</v>
      </c>
      <c r="E111" s="13" t="s">
        <v>33</v>
      </c>
      <c r="F111" s="12" t="s">
        <v>33</v>
      </c>
      <c r="G111" s="14" t="s">
        <v>203</v>
      </c>
      <c r="H111" s="15">
        <f t="shared" si="8"/>
        <v>3.1</v>
      </c>
      <c r="I111" s="15">
        <f t="shared" si="11"/>
        <v>3.1</v>
      </c>
      <c r="J111" s="15"/>
      <c r="K111" s="15">
        <v>3.1</v>
      </c>
      <c r="L111" s="22"/>
      <c r="M111" s="12"/>
      <c r="N111" s="12"/>
      <c r="O111" s="12"/>
      <c r="P111" s="12"/>
      <c r="Q111" s="45"/>
      <c r="R111" s="33"/>
      <c r="S111" s="36"/>
    </row>
    <row r="112" spans="1:19" ht="39" customHeight="1">
      <c r="A112" s="43"/>
      <c r="B112" s="33"/>
      <c r="C112" s="33"/>
      <c r="D112" s="13" t="s">
        <v>24</v>
      </c>
      <c r="E112" s="13" t="s">
        <v>25</v>
      </c>
      <c r="F112" s="12" t="s">
        <v>58</v>
      </c>
      <c r="G112" s="14" t="s">
        <v>204</v>
      </c>
      <c r="H112" s="15">
        <f t="shared" si="8"/>
        <v>61.7</v>
      </c>
      <c r="I112" s="15">
        <f t="shared" si="11"/>
        <v>61.7</v>
      </c>
      <c r="J112" s="15">
        <v>61.7</v>
      </c>
      <c r="K112" s="15"/>
      <c r="L112" s="22"/>
      <c r="M112" s="12"/>
      <c r="N112" s="12"/>
      <c r="O112" s="12"/>
      <c r="P112" s="12"/>
      <c r="Q112" s="45"/>
      <c r="R112" s="33"/>
      <c r="S112" s="36"/>
    </row>
    <row r="113" spans="1:19" ht="39" customHeight="1">
      <c r="A113" s="43"/>
      <c r="B113" s="33"/>
      <c r="C113" s="33"/>
      <c r="D113" s="13" t="s">
        <v>32</v>
      </c>
      <c r="E113" s="13" t="s">
        <v>33</v>
      </c>
      <c r="F113" s="12" t="s">
        <v>33</v>
      </c>
      <c r="G113" s="14" t="s">
        <v>205</v>
      </c>
      <c r="H113" s="15">
        <f t="shared" si="8"/>
        <v>2.7</v>
      </c>
      <c r="I113" s="15">
        <f t="shared" si="11"/>
        <v>2.7</v>
      </c>
      <c r="J113" s="15"/>
      <c r="K113" s="15">
        <v>2.7</v>
      </c>
      <c r="L113" s="22"/>
      <c r="M113" s="12"/>
      <c r="N113" s="12"/>
      <c r="O113" s="12"/>
      <c r="P113" s="12"/>
      <c r="Q113" s="39"/>
      <c r="R113" s="33"/>
      <c r="S113" s="35"/>
    </row>
    <row r="114" spans="1:19" ht="39" customHeight="1">
      <c r="A114" s="43">
        <v>10</v>
      </c>
      <c r="B114" s="33" t="s">
        <v>206</v>
      </c>
      <c r="C114" s="33" t="s">
        <v>200</v>
      </c>
      <c r="D114" s="13" t="s">
        <v>24</v>
      </c>
      <c r="E114" s="13" t="s">
        <v>25</v>
      </c>
      <c r="F114" s="12" t="s">
        <v>207</v>
      </c>
      <c r="G114" s="14" t="s">
        <v>208</v>
      </c>
      <c r="H114" s="15">
        <f t="shared" si="8"/>
        <v>2.4</v>
      </c>
      <c r="I114" s="15">
        <f t="shared" si="11"/>
        <v>2.4</v>
      </c>
      <c r="J114" s="15">
        <v>2.4</v>
      </c>
      <c r="K114" s="15"/>
      <c r="L114" s="22"/>
      <c r="M114" s="12"/>
      <c r="N114" s="12"/>
      <c r="O114" s="12"/>
      <c r="P114" s="12"/>
      <c r="Q114" s="38"/>
      <c r="R114" s="33"/>
      <c r="S114" s="34" t="s">
        <v>28</v>
      </c>
    </row>
    <row r="115" spans="1:19" ht="39" customHeight="1">
      <c r="A115" s="43"/>
      <c r="B115" s="33"/>
      <c r="C115" s="33"/>
      <c r="D115" s="13" t="s">
        <v>24</v>
      </c>
      <c r="E115" s="13" t="s">
        <v>25</v>
      </c>
      <c r="F115" s="12" t="s">
        <v>26</v>
      </c>
      <c r="G115" s="14" t="s">
        <v>209</v>
      </c>
      <c r="H115" s="15">
        <f t="shared" si="8"/>
        <v>4.5</v>
      </c>
      <c r="I115" s="15">
        <f t="shared" si="11"/>
        <v>4.5</v>
      </c>
      <c r="J115" s="15">
        <v>4.5</v>
      </c>
      <c r="K115" s="15"/>
      <c r="L115" s="22"/>
      <c r="M115" s="12"/>
      <c r="N115" s="12"/>
      <c r="O115" s="12"/>
      <c r="P115" s="12"/>
      <c r="Q115" s="45"/>
      <c r="R115" s="33"/>
      <c r="S115" s="36"/>
    </row>
    <row r="116" spans="1:19" ht="39" customHeight="1">
      <c r="A116" s="43"/>
      <c r="B116" s="33"/>
      <c r="C116" s="33"/>
      <c r="D116" s="13" t="s">
        <v>24</v>
      </c>
      <c r="E116" s="13" t="s">
        <v>25</v>
      </c>
      <c r="F116" s="12" t="s">
        <v>37</v>
      </c>
      <c r="G116" s="14" t="s">
        <v>210</v>
      </c>
      <c r="H116" s="15">
        <f t="shared" si="8"/>
        <v>3.5</v>
      </c>
      <c r="I116" s="15">
        <f t="shared" si="11"/>
        <v>3.5</v>
      </c>
      <c r="J116" s="15">
        <v>3.5</v>
      </c>
      <c r="K116" s="15"/>
      <c r="L116" s="22"/>
      <c r="M116" s="12"/>
      <c r="N116" s="12"/>
      <c r="O116" s="12"/>
      <c r="P116" s="12"/>
      <c r="Q116" s="45"/>
      <c r="R116" s="33"/>
      <c r="S116" s="36"/>
    </row>
    <row r="117" spans="1:19" ht="39" customHeight="1">
      <c r="A117" s="43"/>
      <c r="B117" s="33"/>
      <c r="C117" s="33"/>
      <c r="D117" s="13" t="s">
        <v>24</v>
      </c>
      <c r="E117" s="13" t="s">
        <v>25</v>
      </c>
      <c r="F117" s="12" t="s">
        <v>37</v>
      </c>
      <c r="G117" s="14" t="s">
        <v>211</v>
      </c>
      <c r="H117" s="15">
        <f t="shared" si="8"/>
        <v>4</v>
      </c>
      <c r="I117" s="15">
        <f t="shared" si="11"/>
        <v>4</v>
      </c>
      <c r="J117" s="15">
        <v>4</v>
      </c>
      <c r="K117" s="15"/>
      <c r="L117" s="22"/>
      <c r="M117" s="12"/>
      <c r="N117" s="12"/>
      <c r="O117" s="12"/>
      <c r="P117" s="12"/>
      <c r="Q117" s="39"/>
      <c r="R117" s="33"/>
      <c r="S117" s="35"/>
    </row>
    <row r="118" spans="1:19" ht="39" customHeight="1">
      <c r="A118" s="43"/>
      <c r="B118" s="33"/>
      <c r="C118" s="33" t="s">
        <v>212</v>
      </c>
      <c r="D118" s="13" t="s">
        <v>24</v>
      </c>
      <c r="E118" s="13" t="s">
        <v>82</v>
      </c>
      <c r="F118" s="12"/>
      <c r="G118" s="14" t="s">
        <v>213</v>
      </c>
      <c r="H118" s="15">
        <f t="shared" si="8"/>
        <v>8.7</v>
      </c>
      <c r="I118" s="15">
        <v>8.7</v>
      </c>
      <c r="J118" s="15"/>
      <c r="K118" s="15">
        <v>8.7</v>
      </c>
      <c r="L118" s="22"/>
      <c r="M118" s="12"/>
      <c r="N118" s="12"/>
      <c r="O118" s="12"/>
      <c r="P118" s="12"/>
      <c r="Q118" s="40">
        <f>H118+H119</f>
        <v>10.299999999999999</v>
      </c>
      <c r="R118" s="33"/>
      <c r="S118" s="33" t="s">
        <v>28</v>
      </c>
    </row>
    <row r="119" spans="1:19" ht="39" customHeight="1">
      <c r="A119" s="43"/>
      <c r="B119" s="33"/>
      <c r="C119" s="33"/>
      <c r="D119" s="13" t="s">
        <v>24</v>
      </c>
      <c r="E119" s="13" t="s">
        <v>25</v>
      </c>
      <c r="F119" s="12"/>
      <c r="G119" s="14" t="s">
        <v>214</v>
      </c>
      <c r="H119" s="15">
        <f t="shared" si="8"/>
        <v>1.6</v>
      </c>
      <c r="I119" s="15">
        <v>1.6</v>
      </c>
      <c r="J119" s="15"/>
      <c r="K119" s="15">
        <v>1.6</v>
      </c>
      <c r="L119" s="22"/>
      <c r="M119" s="12"/>
      <c r="N119" s="12"/>
      <c r="O119" s="12"/>
      <c r="P119" s="12"/>
      <c r="Q119" s="40"/>
      <c r="R119" s="33"/>
      <c r="S119" s="33"/>
    </row>
    <row r="120" spans="1:19" ht="39" customHeight="1">
      <c r="A120" s="43"/>
      <c r="B120" s="33"/>
      <c r="C120" s="33" t="s">
        <v>215</v>
      </c>
      <c r="D120" s="13" t="s">
        <v>32</v>
      </c>
      <c r="E120" s="13" t="s">
        <v>41</v>
      </c>
      <c r="F120" s="12" t="s">
        <v>41</v>
      </c>
      <c r="G120" s="14" t="s">
        <v>216</v>
      </c>
      <c r="H120" s="15">
        <f t="shared" si="8"/>
        <v>15.4</v>
      </c>
      <c r="I120" s="15">
        <f>J120+K120+L120</f>
        <v>15.4</v>
      </c>
      <c r="J120" s="15">
        <v>15.4</v>
      </c>
      <c r="K120" s="15"/>
      <c r="L120" s="22"/>
      <c r="M120" s="12"/>
      <c r="N120" s="12"/>
      <c r="O120" s="12"/>
      <c r="P120" s="12"/>
      <c r="Q120" s="40">
        <f>H120+H121+H122+H123+H124</f>
        <v>58.9</v>
      </c>
      <c r="R120" s="33"/>
      <c r="S120" s="33" t="s">
        <v>47</v>
      </c>
    </row>
    <row r="121" spans="1:19" ht="39" customHeight="1">
      <c r="A121" s="43"/>
      <c r="B121" s="33"/>
      <c r="C121" s="33"/>
      <c r="D121" s="13" t="s">
        <v>32</v>
      </c>
      <c r="E121" s="13" t="s">
        <v>33</v>
      </c>
      <c r="F121" s="12" t="s">
        <v>33</v>
      </c>
      <c r="G121" s="14" t="s">
        <v>217</v>
      </c>
      <c r="H121" s="15">
        <f t="shared" si="8"/>
        <v>3.1</v>
      </c>
      <c r="I121" s="15">
        <f>J121+K121+L121</f>
        <v>3.1</v>
      </c>
      <c r="J121" s="15"/>
      <c r="K121" s="15">
        <v>3.1</v>
      </c>
      <c r="L121" s="22"/>
      <c r="M121" s="12"/>
      <c r="N121" s="12"/>
      <c r="O121" s="12"/>
      <c r="P121" s="12"/>
      <c r="Q121" s="40"/>
      <c r="R121" s="33"/>
      <c r="S121" s="33"/>
    </row>
    <row r="122" spans="1:19" ht="39" customHeight="1">
      <c r="A122" s="43"/>
      <c r="B122" s="33"/>
      <c r="C122" s="33"/>
      <c r="D122" s="13" t="s">
        <v>32</v>
      </c>
      <c r="E122" s="13" t="s">
        <v>33</v>
      </c>
      <c r="F122" s="12" t="s">
        <v>33</v>
      </c>
      <c r="G122" s="14" t="s">
        <v>218</v>
      </c>
      <c r="H122" s="15">
        <f t="shared" si="8"/>
        <v>0.7</v>
      </c>
      <c r="I122" s="15">
        <f>J122+K122+L122</f>
        <v>0.7</v>
      </c>
      <c r="J122" s="15"/>
      <c r="K122" s="15">
        <v>0.7</v>
      </c>
      <c r="L122" s="22"/>
      <c r="M122" s="12"/>
      <c r="N122" s="12"/>
      <c r="O122" s="12"/>
      <c r="P122" s="12"/>
      <c r="Q122" s="40"/>
      <c r="R122" s="33"/>
      <c r="S122" s="33"/>
    </row>
    <row r="123" spans="1:19" ht="39" customHeight="1">
      <c r="A123" s="43"/>
      <c r="B123" s="33"/>
      <c r="C123" s="33"/>
      <c r="D123" s="13" t="s">
        <v>24</v>
      </c>
      <c r="E123" s="13" t="s">
        <v>25</v>
      </c>
      <c r="F123" s="12" t="s">
        <v>58</v>
      </c>
      <c r="G123" s="14" t="s">
        <v>219</v>
      </c>
      <c r="H123" s="15">
        <f t="shared" si="8"/>
        <v>3.7</v>
      </c>
      <c r="I123" s="15">
        <f>J123+K123+L123</f>
        <v>3.7</v>
      </c>
      <c r="J123" s="15">
        <v>3.7</v>
      </c>
      <c r="K123" s="15"/>
      <c r="L123" s="22"/>
      <c r="M123" s="12"/>
      <c r="N123" s="12"/>
      <c r="O123" s="12"/>
      <c r="P123" s="12"/>
      <c r="Q123" s="40"/>
      <c r="R123" s="33"/>
      <c r="S123" s="33"/>
    </row>
    <row r="124" spans="1:19" ht="39" customHeight="1">
      <c r="A124" s="43"/>
      <c r="B124" s="33"/>
      <c r="C124" s="33"/>
      <c r="D124" s="13" t="s">
        <v>24</v>
      </c>
      <c r="E124" s="13" t="s">
        <v>82</v>
      </c>
      <c r="F124" s="12"/>
      <c r="G124" s="14" t="s">
        <v>220</v>
      </c>
      <c r="H124" s="15">
        <f t="shared" si="8"/>
        <v>36</v>
      </c>
      <c r="I124" s="15">
        <v>36</v>
      </c>
      <c r="J124" s="15"/>
      <c r="K124" s="15">
        <v>36</v>
      </c>
      <c r="L124" s="22"/>
      <c r="M124" s="12"/>
      <c r="N124" s="12"/>
      <c r="O124" s="12"/>
      <c r="P124" s="12"/>
      <c r="Q124" s="40"/>
      <c r="R124" s="33"/>
      <c r="S124" s="33"/>
    </row>
    <row r="125" spans="1:19" ht="39" customHeight="1">
      <c r="A125" s="43">
        <v>10</v>
      </c>
      <c r="B125" s="33" t="s">
        <v>206</v>
      </c>
      <c r="C125" s="13" t="s">
        <v>221</v>
      </c>
      <c r="D125" s="13" t="s">
        <v>32</v>
      </c>
      <c r="E125" s="13" t="s">
        <v>41</v>
      </c>
      <c r="F125" s="12"/>
      <c r="G125" s="14" t="s">
        <v>222</v>
      </c>
      <c r="H125" s="15">
        <f t="shared" si="8"/>
        <v>30</v>
      </c>
      <c r="I125" s="15">
        <v>30</v>
      </c>
      <c r="J125" s="15"/>
      <c r="K125" s="15">
        <v>30</v>
      </c>
      <c r="L125" s="22"/>
      <c r="M125" s="12"/>
      <c r="N125" s="12"/>
      <c r="O125" s="12"/>
      <c r="P125" s="12"/>
      <c r="Q125" s="25">
        <f>H125</f>
        <v>30</v>
      </c>
      <c r="R125" s="33"/>
      <c r="S125" s="13" t="s">
        <v>47</v>
      </c>
    </row>
    <row r="126" spans="1:19" ht="39" customHeight="1">
      <c r="A126" s="43"/>
      <c r="B126" s="33"/>
      <c r="C126" s="33" t="s">
        <v>223</v>
      </c>
      <c r="D126" s="13" t="s">
        <v>32</v>
      </c>
      <c r="E126" s="13" t="s">
        <v>33</v>
      </c>
      <c r="F126" s="12"/>
      <c r="G126" s="14" t="s">
        <v>224</v>
      </c>
      <c r="H126" s="15">
        <f t="shared" si="8"/>
        <v>13.5</v>
      </c>
      <c r="I126" s="15">
        <v>13.5</v>
      </c>
      <c r="J126" s="15"/>
      <c r="K126" s="15">
        <v>13.5</v>
      </c>
      <c r="L126" s="22"/>
      <c r="M126" s="12"/>
      <c r="N126" s="12"/>
      <c r="O126" s="12"/>
      <c r="P126" s="12"/>
      <c r="Q126" s="40">
        <f>K126+K127</f>
        <v>54.5</v>
      </c>
      <c r="R126" s="33"/>
      <c r="S126" s="33" t="s">
        <v>47</v>
      </c>
    </row>
    <row r="127" spans="1:19" ht="39" customHeight="1">
      <c r="A127" s="43"/>
      <c r="B127" s="33"/>
      <c r="C127" s="33"/>
      <c r="D127" s="13" t="s">
        <v>32</v>
      </c>
      <c r="E127" s="13" t="s">
        <v>41</v>
      </c>
      <c r="F127" s="12"/>
      <c r="G127" s="14" t="s">
        <v>225</v>
      </c>
      <c r="H127" s="15">
        <f t="shared" si="8"/>
        <v>41</v>
      </c>
      <c r="I127" s="15">
        <v>41</v>
      </c>
      <c r="J127" s="15"/>
      <c r="K127" s="15">
        <v>41</v>
      </c>
      <c r="L127" s="22"/>
      <c r="M127" s="12"/>
      <c r="N127" s="12"/>
      <c r="O127" s="12"/>
      <c r="P127" s="12"/>
      <c r="Q127" s="40"/>
      <c r="R127" s="33"/>
      <c r="S127" s="33"/>
    </row>
    <row r="128" spans="1:19" ht="39" customHeight="1">
      <c r="A128" s="43"/>
      <c r="B128" s="33"/>
      <c r="C128" s="33" t="s">
        <v>226</v>
      </c>
      <c r="D128" s="13" t="s">
        <v>24</v>
      </c>
      <c r="E128" s="13" t="s">
        <v>25</v>
      </c>
      <c r="F128" s="12"/>
      <c r="G128" s="14" t="s">
        <v>227</v>
      </c>
      <c r="H128" s="15">
        <v>36</v>
      </c>
      <c r="I128" s="15">
        <v>36</v>
      </c>
      <c r="J128" s="15"/>
      <c r="K128" s="15">
        <v>36</v>
      </c>
      <c r="L128" s="22"/>
      <c r="M128" s="12"/>
      <c r="N128" s="12"/>
      <c r="O128" s="12"/>
      <c r="P128" s="12"/>
      <c r="Q128" s="40">
        <f>H128+H129</f>
        <v>47.3</v>
      </c>
      <c r="R128" s="33"/>
      <c r="S128" s="33" t="s">
        <v>47</v>
      </c>
    </row>
    <row r="129" spans="1:19" ht="31.5" customHeight="1">
      <c r="A129" s="43"/>
      <c r="B129" s="33"/>
      <c r="C129" s="33"/>
      <c r="D129" s="13" t="s">
        <v>32</v>
      </c>
      <c r="E129" s="13" t="s">
        <v>41</v>
      </c>
      <c r="F129" s="12"/>
      <c r="G129" s="14" t="s">
        <v>228</v>
      </c>
      <c r="H129" s="15">
        <v>11.3</v>
      </c>
      <c r="I129" s="15">
        <v>11.3</v>
      </c>
      <c r="J129" s="15"/>
      <c r="K129" s="15">
        <v>11.3</v>
      </c>
      <c r="L129" s="22"/>
      <c r="M129" s="12"/>
      <c r="N129" s="12"/>
      <c r="O129" s="12"/>
      <c r="P129" s="12"/>
      <c r="Q129" s="40"/>
      <c r="R129" s="33"/>
      <c r="S129" s="33"/>
    </row>
    <row r="130" spans="1:19" ht="31.5" customHeight="1">
      <c r="A130" s="43"/>
      <c r="B130" s="33"/>
      <c r="C130" s="13" t="s">
        <v>229</v>
      </c>
      <c r="D130" s="13" t="s">
        <v>32</v>
      </c>
      <c r="E130" s="13" t="s">
        <v>70</v>
      </c>
      <c r="F130" s="12"/>
      <c r="G130" s="14" t="s">
        <v>230</v>
      </c>
      <c r="H130" s="15">
        <v>48</v>
      </c>
      <c r="I130" s="15">
        <v>48</v>
      </c>
      <c r="J130" s="15"/>
      <c r="K130" s="15">
        <v>48</v>
      </c>
      <c r="L130" s="22"/>
      <c r="M130" s="12"/>
      <c r="N130" s="12"/>
      <c r="O130" s="12"/>
      <c r="P130" s="12"/>
      <c r="Q130" s="25">
        <f>H130</f>
        <v>48</v>
      </c>
      <c r="R130" s="33"/>
      <c r="S130" s="13" t="s">
        <v>47</v>
      </c>
    </row>
    <row r="131" spans="1:19" ht="27.75" customHeight="1">
      <c r="A131" s="43">
        <v>11</v>
      </c>
      <c r="B131" s="33" t="s">
        <v>231</v>
      </c>
      <c r="C131" s="33" t="s">
        <v>232</v>
      </c>
      <c r="D131" s="13" t="s">
        <v>32</v>
      </c>
      <c r="E131" s="13" t="s">
        <v>41</v>
      </c>
      <c r="F131" s="12" t="s">
        <v>41</v>
      </c>
      <c r="G131" s="14" t="s">
        <v>233</v>
      </c>
      <c r="H131" s="15">
        <f aca="true" t="shared" si="12" ref="H131:H139">J131+K131+N131+P131</f>
        <v>33</v>
      </c>
      <c r="I131" s="15">
        <f>J131+K131+L131</f>
        <v>33</v>
      </c>
      <c r="J131" s="15"/>
      <c r="K131" s="15">
        <v>33</v>
      </c>
      <c r="L131" s="22"/>
      <c r="M131" s="12"/>
      <c r="N131" s="12"/>
      <c r="O131" s="12"/>
      <c r="P131" s="12"/>
      <c r="Q131" s="40">
        <f>H131+H132+H133+H134+H135+H136+H137</f>
        <v>140.3</v>
      </c>
      <c r="R131" s="33">
        <f>Q131+Q139+Q141+Q146+Q138</f>
        <v>325.5</v>
      </c>
      <c r="S131" s="33" t="s">
        <v>28</v>
      </c>
    </row>
    <row r="132" spans="1:19" ht="31.5" customHeight="1">
      <c r="A132" s="43"/>
      <c r="B132" s="33"/>
      <c r="C132" s="43"/>
      <c r="D132" s="13" t="s">
        <v>24</v>
      </c>
      <c r="E132" s="13" t="s">
        <v>25</v>
      </c>
      <c r="F132" s="12" t="s">
        <v>58</v>
      </c>
      <c r="G132" s="14" t="s">
        <v>234</v>
      </c>
      <c r="H132" s="15">
        <f t="shared" si="12"/>
        <v>8.8</v>
      </c>
      <c r="I132" s="15">
        <f>J132+K132+L132</f>
        <v>8.8</v>
      </c>
      <c r="J132" s="15">
        <v>8.8</v>
      </c>
      <c r="K132" s="15"/>
      <c r="L132" s="22"/>
      <c r="M132" s="12"/>
      <c r="N132" s="12"/>
      <c r="O132" s="12"/>
      <c r="P132" s="12"/>
      <c r="Q132" s="44"/>
      <c r="R132" s="33"/>
      <c r="S132" s="33"/>
    </row>
    <row r="133" spans="1:19" ht="27" customHeight="1">
      <c r="A133" s="43"/>
      <c r="B133" s="33"/>
      <c r="C133" s="43"/>
      <c r="D133" s="13" t="s">
        <v>24</v>
      </c>
      <c r="E133" s="13" t="s">
        <v>25</v>
      </c>
      <c r="F133" s="12" t="s">
        <v>73</v>
      </c>
      <c r="G133" s="14" t="s">
        <v>235</v>
      </c>
      <c r="H133" s="15">
        <f t="shared" si="12"/>
        <v>2.2</v>
      </c>
      <c r="I133" s="15">
        <f aca="true" t="shared" si="13" ref="I133:I154">J133+K133+L133</f>
        <v>2.2</v>
      </c>
      <c r="J133" s="15">
        <v>2.2</v>
      </c>
      <c r="K133" s="15"/>
      <c r="L133" s="22"/>
      <c r="M133" s="12"/>
      <c r="N133" s="12"/>
      <c r="O133" s="12"/>
      <c r="P133" s="12"/>
      <c r="Q133" s="44"/>
      <c r="R133" s="33"/>
      <c r="S133" s="33"/>
    </row>
    <row r="134" spans="1:19" ht="30.75" customHeight="1">
      <c r="A134" s="43"/>
      <c r="B134" s="33"/>
      <c r="C134" s="43"/>
      <c r="D134" s="13" t="s">
        <v>32</v>
      </c>
      <c r="E134" s="13" t="s">
        <v>41</v>
      </c>
      <c r="F134" s="12" t="s">
        <v>41</v>
      </c>
      <c r="G134" s="14" t="s">
        <v>236</v>
      </c>
      <c r="H134" s="15">
        <f t="shared" si="12"/>
        <v>23.7</v>
      </c>
      <c r="I134" s="15">
        <f t="shared" si="13"/>
        <v>23.7</v>
      </c>
      <c r="J134" s="15"/>
      <c r="K134" s="15">
        <v>23.7</v>
      </c>
      <c r="L134" s="22"/>
      <c r="M134" s="12"/>
      <c r="N134" s="12"/>
      <c r="O134" s="12"/>
      <c r="P134" s="12"/>
      <c r="Q134" s="44"/>
      <c r="R134" s="33"/>
      <c r="S134" s="33"/>
    </row>
    <row r="135" spans="1:19" ht="28.5" customHeight="1">
      <c r="A135" s="43"/>
      <c r="B135" s="33"/>
      <c r="C135" s="43"/>
      <c r="D135" s="13" t="s">
        <v>24</v>
      </c>
      <c r="E135" s="13" t="s">
        <v>25</v>
      </c>
      <c r="F135" s="12" t="s">
        <v>237</v>
      </c>
      <c r="G135" s="14" t="s">
        <v>238</v>
      </c>
      <c r="H135" s="15">
        <f t="shared" si="12"/>
        <v>10.8</v>
      </c>
      <c r="I135" s="15">
        <f t="shared" si="13"/>
        <v>10.8</v>
      </c>
      <c r="J135" s="15">
        <v>10.8</v>
      </c>
      <c r="K135" s="15"/>
      <c r="L135" s="22"/>
      <c r="M135" s="12"/>
      <c r="N135" s="12"/>
      <c r="O135" s="12"/>
      <c r="P135" s="12"/>
      <c r="Q135" s="44"/>
      <c r="R135" s="33"/>
      <c r="S135" s="33"/>
    </row>
    <row r="136" spans="1:19" ht="30.75" customHeight="1">
      <c r="A136" s="43"/>
      <c r="B136" s="33"/>
      <c r="C136" s="43"/>
      <c r="D136" s="13" t="s">
        <v>32</v>
      </c>
      <c r="E136" s="13" t="s">
        <v>70</v>
      </c>
      <c r="F136" s="12" t="s">
        <v>71</v>
      </c>
      <c r="G136" s="14" t="s">
        <v>239</v>
      </c>
      <c r="H136" s="15">
        <f t="shared" si="12"/>
        <v>11.8</v>
      </c>
      <c r="I136" s="15">
        <f t="shared" si="13"/>
        <v>11.8</v>
      </c>
      <c r="J136" s="15">
        <v>11.8</v>
      </c>
      <c r="K136" s="15"/>
      <c r="L136" s="22"/>
      <c r="M136" s="12"/>
      <c r="N136" s="12"/>
      <c r="O136" s="12"/>
      <c r="P136" s="12"/>
      <c r="Q136" s="44"/>
      <c r="R136" s="33"/>
      <c r="S136" s="33"/>
    </row>
    <row r="137" spans="1:19" ht="30.75" customHeight="1">
      <c r="A137" s="43"/>
      <c r="B137" s="33"/>
      <c r="C137" s="43"/>
      <c r="D137" s="13" t="s">
        <v>32</v>
      </c>
      <c r="E137" s="13" t="s">
        <v>70</v>
      </c>
      <c r="F137" s="12" t="s">
        <v>71</v>
      </c>
      <c r="G137" s="14" t="s">
        <v>240</v>
      </c>
      <c r="H137" s="15">
        <f t="shared" si="12"/>
        <v>50</v>
      </c>
      <c r="I137" s="15">
        <f t="shared" si="13"/>
        <v>50</v>
      </c>
      <c r="J137" s="15">
        <v>50</v>
      </c>
      <c r="K137" s="15"/>
      <c r="L137" s="22"/>
      <c r="M137" s="12"/>
      <c r="N137" s="12"/>
      <c r="O137" s="12"/>
      <c r="P137" s="12"/>
      <c r="Q137" s="44"/>
      <c r="R137" s="33"/>
      <c r="S137" s="33"/>
    </row>
    <row r="138" spans="1:19" ht="39" customHeight="1">
      <c r="A138" s="43">
        <v>11</v>
      </c>
      <c r="B138" s="33" t="s">
        <v>241</v>
      </c>
      <c r="C138" s="13" t="s">
        <v>242</v>
      </c>
      <c r="D138" s="13" t="s">
        <v>24</v>
      </c>
      <c r="E138" s="13" t="s">
        <v>25</v>
      </c>
      <c r="F138" s="13" t="s">
        <v>243</v>
      </c>
      <c r="G138" s="14" t="s">
        <v>244</v>
      </c>
      <c r="H138" s="15">
        <f t="shared" si="12"/>
        <v>5</v>
      </c>
      <c r="I138" s="15">
        <f t="shared" si="13"/>
        <v>5</v>
      </c>
      <c r="J138" s="15">
        <v>5</v>
      </c>
      <c r="K138" s="15"/>
      <c r="L138" s="22"/>
      <c r="M138" s="12"/>
      <c r="N138" s="12"/>
      <c r="O138" s="12"/>
      <c r="P138" s="12"/>
      <c r="Q138" s="25">
        <f>H138</f>
        <v>5</v>
      </c>
      <c r="R138" s="33"/>
      <c r="S138" s="13" t="s">
        <v>28</v>
      </c>
    </row>
    <row r="139" spans="1:19" ht="27" customHeight="1">
      <c r="A139" s="43"/>
      <c r="B139" s="33"/>
      <c r="C139" s="33" t="s">
        <v>245</v>
      </c>
      <c r="D139" s="13" t="s">
        <v>32</v>
      </c>
      <c r="E139" s="13" t="s">
        <v>41</v>
      </c>
      <c r="F139" s="12" t="s">
        <v>41</v>
      </c>
      <c r="G139" s="14" t="s">
        <v>246</v>
      </c>
      <c r="H139" s="15">
        <f t="shared" si="12"/>
        <v>27</v>
      </c>
      <c r="I139" s="15">
        <f t="shared" si="13"/>
        <v>16.8</v>
      </c>
      <c r="J139" s="15">
        <v>16.8</v>
      </c>
      <c r="K139" s="15"/>
      <c r="L139" s="22"/>
      <c r="M139" s="12">
        <v>0.6</v>
      </c>
      <c r="N139" s="22">
        <v>10.2</v>
      </c>
      <c r="O139" s="12"/>
      <c r="P139" s="12"/>
      <c r="Q139" s="40">
        <f>H139+H140</f>
        <v>102.2</v>
      </c>
      <c r="R139" s="33"/>
      <c r="S139" s="33" t="s">
        <v>47</v>
      </c>
    </row>
    <row r="140" spans="1:19" ht="30" customHeight="1">
      <c r="A140" s="43"/>
      <c r="B140" s="33"/>
      <c r="C140" s="33"/>
      <c r="D140" s="13" t="s">
        <v>32</v>
      </c>
      <c r="E140" s="13" t="s">
        <v>41</v>
      </c>
      <c r="F140" s="12" t="s">
        <v>41</v>
      </c>
      <c r="G140" s="14" t="s">
        <v>247</v>
      </c>
      <c r="H140" s="15">
        <f aca="true" t="shared" si="14" ref="H140:H203">J140+K140+N140+P140</f>
        <v>75.2</v>
      </c>
      <c r="I140" s="15">
        <f t="shared" si="13"/>
        <v>44</v>
      </c>
      <c r="J140" s="15">
        <v>44</v>
      </c>
      <c r="K140" s="15"/>
      <c r="L140" s="22"/>
      <c r="M140" s="12">
        <v>1.3</v>
      </c>
      <c r="N140" s="22">
        <v>31.2</v>
      </c>
      <c r="O140" s="12"/>
      <c r="P140" s="12"/>
      <c r="Q140" s="40"/>
      <c r="R140" s="33"/>
      <c r="S140" s="33"/>
    </row>
    <row r="141" spans="1:19" ht="30.75" customHeight="1">
      <c r="A141" s="43"/>
      <c r="B141" s="33"/>
      <c r="C141" s="33" t="s">
        <v>248</v>
      </c>
      <c r="D141" s="13" t="s">
        <v>32</v>
      </c>
      <c r="E141" s="13" t="s">
        <v>41</v>
      </c>
      <c r="F141" s="12" t="s">
        <v>41</v>
      </c>
      <c r="G141" s="14" t="s">
        <v>249</v>
      </c>
      <c r="H141" s="15">
        <f t="shared" si="14"/>
        <v>2.2</v>
      </c>
      <c r="I141" s="15">
        <f t="shared" si="13"/>
        <v>2.2</v>
      </c>
      <c r="J141" s="15"/>
      <c r="K141" s="15">
        <v>2.2</v>
      </c>
      <c r="L141" s="22"/>
      <c r="M141" s="12"/>
      <c r="N141" s="12"/>
      <c r="O141" s="12"/>
      <c r="P141" s="12"/>
      <c r="Q141" s="40">
        <f>H141+H142+H143+H144+H145</f>
        <v>45.8</v>
      </c>
      <c r="R141" s="33"/>
      <c r="S141" s="33" t="s">
        <v>47</v>
      </c>
    </row>
    <row r="142" spans="1:19" ht="33" customHeight="1">
      <c r="A142" s="43"/>
      <c r="B142" s="33"/>
      <c r="C142" s="43"/>
      <c r="D142" s="13" t="s">
        <v>24</v>
      </c>
      <c r="E142" s="13" t="s">
        <v>25</v>
      </c>
      <c r="F142" s="12" t="s">
        <v>250</v>
      </c>
      <c r="G142" s="14" t="s">
        <v>251</v>
      </c>
      <c r="H142" s="15">
        <f t="shared" si="14"/>
        <v>4</v>
      </c>
      <c r="I142" s="15">
        <f t="shared" si="13"/>
        <v>4</v>
      </c>
      <c r="J142" s="15">
        <v>4</v>
      </c>
      <c r="K142" s="15"/>
      <c r="L142" s="22"/>
      <c r="M142" s="12"/>
      <c r="N142" s="12"/>
      <c r="O142" s="12"/>
      <c r="P142" s="12"/>
      <c r="Q142" s="44"/>
      <c r="R142" s="33"/>
      <c r="S142" s="33"/>
    </row>
    <row r="143" spans="1:19" ht="28.5" customHeight="1">
      <c r="A143" s="43"/>
      <c r="B143" s="33"/>
      <c r="C143" s="43"/>
      <c r="D143" s="13" t="s">
        <v>24</v>
      </c>
      <c r="E143" s="13" t="s">
        <v>25</v>
      </c>
      <c r="F143" s="13" t="s">
        <v>252</v>
      </c>
      <c r="G143" s="14" t="s">
        <v>253</v>
      </c>
      <c r="H143" s="15">
        <f t="shared" si="14"/>
        <v>31.2</v>
      </c>
      <c r="I143" s="15">
        <f t="shared" si="13"/>
        <v>31.2</v>
      </c>
      <c r="J143" s="15"/>
      <c r="K143" s="15">
        <v>31.2</v>
      </c>
      <c r="L143" s="22"/>
      <c r="M143" s="12"/>
      <c r="N143" s="12"/>
      <c r="O143" s="12"/>
      <c r="P143" s="12"/>
      <c r="Q143" s="44"/>
      <c r="R143" s="33"/>
      <c r="S143" s="33"/>
    </row>
    <row r="144" spans="1:19" ht="28.5" customHeight="1">
      <c r="A144" s="43"/>
      <c r="B144" s="33"/>
      <c r="C144" s="43"/>
      <c r="D144" s="13" t="s">
        <v>24</v>
      </c>
      <c r="E144" s="13" t="s">
        <v>25</v>
      </c>
      <c r="F144" s="12" t="s">
        <v>254</v>
      </c>
      <c r="G144" s="14" t="s">
        <v>255</v>
      </c>
      <c r="H144" s="15">
        <f t="shared" si="14"/>
        <v>5.4</v>
      </c>
      <c r="I144" s="15">
        <f t="shared" si="13"/>
        <v>5.4</v>
      </c>
      <c r="J144" s="15"/>
      <c r="K144" s="15">
        <v>5.4</v>
      </c>
      <c r="L144" s="22"/>
      <c r="M144" s="12"/>
      <c r="N144" s="12"/>
      <c r="O144" s="12"/>
      <c r="P144" s="12"/>
      <c r="Q144" s="44"/>
      <c r="R144" s="33"/>
      <c r="S144" s="33"/>
    </row>
    <row r="145" spans="1:19" ht="28.5" customHeight="1">
      <c r="A145" s="43"/>
      <c r="B145" s="33"/>
      <c r="C145" s="43"/>
      <c r="D145" s="13" t="s">
        <v>24</v>
      </c>
      <c r="E145" s="13" t="s">
        <v>25</v>
      </c>
      <c r="F145" s="12" t="s">
        <v>256</v>
      </c>
      <c r="G145" s="14" t="s">
        <v>257</v>
      </c>
      <c r="H145" s="15">
        <f t="shared" si="14"/>
        <v>3</v>
      </c>
      <c r="I145" s="15">
        <f t="shared" si="13"/>
        <v>3</v>
      </c>
      <c r="J145" s="15"/>
      <c r="K145" s="15">
        <v>3</v>
      </c>
      <c r="L145" s="22"/>
      <c r="M145" s="12"/>
      <c r="N145" s="12"/>
      <c r="O145" s="12"/>
      <c r="P145" s="12"/>
      <c r="Q145" s="44"/>
      <c r="R145" s="33"/>
      <c r="S145" s="33"/>
    </row>
    <row r="146" spans="1:19" ht="30" customHeight="1">
      <c r="A146" s="43"/>
      <c r="B146" s="33"/>
      <c r="C146" s="33" t="s">
        <v>258</v>
      </c>
      <c r="D146" s="13" t="s">
        <v>24</v>
      </c>
      <c r="E146" s="13" t="s">
        <v>25</v>
      </c>
      <c r="F146" s="12" t="s">
        <v>58</v>
      </c>
      <c r="G146" s="14" t="s">
        <v>259</v>
      </c>
      <c r="H146" s="15">
        <f t="shared" si="14"/>
        <v>1.1</v>
      </c>
      <c r="I146" s="15">
        <f t="shared" si="13"/>
        <v>1.1</v>
      </c>
      <c r="J146" s="15">
        <v>1.1</v>
      </c>
      <c r="K146" s="15"/>
      <c r="L146" s="22"/>
      <c r="M146" s="12"/>
      <c r="N146" s="12"/>
      <c r="O146" s="12"/>
      <c r="P146" s="12"/>
      <c r="Q146" s="40">
        <f>H146+H147+H148+H149+H150+H151</f>
        <v>32.2</v>
      </c>
      <c r="R146" s="33"/>
      <c r="S146" s="33" t="s">
        <v>47</v>
      </c>
    </row>
    <row r="147" spans="1:19" ht="27.75" customHeight="1">
      <c r="A147" s="43"/>
      <c r="B147" s="33"/>
      <c r="C147" s="33"/>
      <c r="D147" s="13" t="s">
        <v>24</v>
      </c>
      <c r="E147" s="13" t="s">
        <v>25</v>
      </c>
      <c r="F147" s="12" t="s">
        <v>58</v>
      </c>
      <c r="G147" s="14" t="s">
        <v>260</v>
      </c>
      <c r="H147" s="15">
        <f t="shared" si="14"/>
        <v>8.1</v>
      </c>
      <c r="I147" s="15">
        <f t="shared" si="13"/>
        <v>8.1</v>
      </c>
      <c r="J147" s="15">
        <v>8.1</v>
      </c>
      <c r="K147" s="15"/>
      <c r="L147" s="22"/>
      <c r="M147" s="12"/>
      <c r="N147" s="12"/>
      <c r="O147" s="12"/>
      <c r="P147" s="12"/>
      <c r="Q147" s="40"/>
      <c r="R147" s="33"/>
      <c r="S147" s="33"/>
    </row>
    <row r="148" spans="1:19" ht="30.75" customHeight="1">
      <c r="A148" s="43"/>
      <c r="B148" s="33"/>
      <c r="C148" s="33"/>
      <c r="D148" s="13" t="s">
        <v>32</v>
      </c>
      <c r="E148" s="13" t="s">
        <v>41</v>
      </c>
      <c r="F148" s="13" t="s">
        <v>41</v>
      </c>
      <c r="G148" s="14" t="s">
        <v>261</v>
      </c>
      <c r="H148" s="15">
        <f t="shared" si="14"/>
        <v>9</v>
      </c>
      <c r="I148" s="15">
        <f t="shared" si="13"/>
        <v>9</v>
      </c>
      <c r="J148" s="15"/>
      <c r="K148" s="15">
        <v>9</v>
      </c>
      <c r="L148" s="22"/>
      <c r="M148" s="12"/>
      <c r="N148" s="12"/>
      <c r="O148" s="12"/>
      <c r="P148" s="12"/>
      <c r="Q148" s="40"/>
      <c r="R148" s="33"/>
      <c r="S148" s="33"/>
    </row>
    <row r="149" spans="1:19" ht="31.5" customHeight="1">
      <c r="A149" s="43"/>
      <c r="B149" s="33"/>
      <c r="C149" s="33"/>
      <c r="D149" s="13" t="s">
        <v>32</v>
      </c>
      <c r="E149" s="13" t="s">
        <v>33</v>
      </c>
      <c r="F149" s="12" t="s">
        <v>33</v>
      </c>
      <c r="G149" s="14" t="s">
        <v>262</v>
      </c>
      <c r="H149" s="15">
        <f t="shared" si="14"/>
        <v>0.8</v>
      </c>
      <c r="I149" s="15">
        <f t="shared" si="13"/>
        <v>0.8</v>
      </c>
      <c r="J149" s="15"/>
      <c r="K149" s="15">
        <v>0.8</v>
      </c>
      <c r="L149" s="22"/>
      <c r="M149" s="12"/>
      <c r="N149" s="12"/>
      <c r="O149" s="12"/>
      <c r="P149" s="12"/>
      <c r="Q149" s="40"/>
      <c r="R149" s="33"/>
      <c r="S149" s="33"/>
    </row>
    <row r="150" spans="1:19" ht="30" customHeight="1">
      <c r="A150" s="43"/>
      <c r="B150" s="33"/>
      <c r="C150" s="33"/>
      <c r="D150" s="13" t="s">
        <v>32</v>
      </c>
      <c r="E150" s="13" t="s">
        <v>33</v>
      </c>
      <c r="F150" s="12" t="s">
        <v>33</v>
      </c>
      <c r="G150" s="14" t="s">
        <v>263</v>
      </c>
      <c r="H150" s="15">
        <f t="shared" si="14"/>
        <v>11.7</v>
      </c>
      <c r="I150" s="15">
        <f t="shared" si="13"/>
        <v>11.7</v>
      </c>
      <c r="J150" s="15">
        <v>11.7</v>
      </c>
      <c r="K150" s="15"/>
      <c r="L150" s="22"/>
      <c r="M150" s="12"/>
      <c r="N150" s="12"/>
      <c r="O150" s="12"/>
      <c r="P150" s="12"/>
      <c r="Q150" s="40"/>
      <c r="R150" s="33"/>
      <c r="S150" s="33"/>
    </row>
    <row r="151" spans="1:19" ht="33" customHeight="1">
      <c r="A151" s="43"/>
      <c r="B151" s="33"/>
      <c r="C151" s="33"/>
      <c r="D151" s="13" t="s">
        <v>32</v>
      </c>
      <c r="E151" s="13" t="s">
        <v>33</v>
      </c>
      <c r="F151" s="12" t="s">
        <v>33</v>
      </c>
      <c r="G151" s="14" t="s">
        <v>264</v>
      </c>
      <c r="H151" s="15">
        <f t="shared" si="14"/>
        <v>1.5</v>
      </c>
      <c r="I151" s="15">
        <f t="shared" si="13"/>
        <v>1.5</v>
      </c>
      <c r="J151" s="15"/>
      <c r="K151" s="15">
        <v>1.5</v>
      </c>
      <c r="L151" s="22"/>
      <c r="M151" s="12"/>
      <c r="N151" s="12"/>
      <c r="O151" s="12"/>
      <c r="P151" s="12"/>
      <c r="Q151" s="40"/>
      <c r="R151" s="33"/>
      <c r="S151" s="33"/>
    </row>
    <row r="152" spans="1:19" ht="33" customHeight="1">
      <c r="A152" s="43">
        <v>12</v>
      </c>
      <c r="B152" s="33" t="s">
        <v>265</v>
      </c>
      <c r="C152" s="33" t="s">
        <v>266</v>
      </c>
      <c r="D152" s="13" t="s">
        <v>24</v>
      </c>
      <c r="E152" s="13" t="s">
        <v>25</v>
      </c>
      <c r="F152" s="12" t="s">
        <v>58</v>
      </c>
      <c r="G152" s="14" t="s">
        <v>267</v>
      </c>
      <c r="H152" s="15">
        <f t="shared" si="14"/>
        <v>3.2</v>
      </c>
      <c r="I152" s="15">
        <f t="shared" si="13"/>
        <v>3.2</v>
      </c>
      <c r="J152" s="15">
        <v>3.2</v>
      </c>
      <c r="K152" s="15"/>
      <c r="L152" s="22"/>
      <c r="M152" s="12"/>
      <c r="N152" s="12"/>
      <c r="O152" s="12"/>
      <c r="P152" s="12"/>
      <c r="Q152" s="40">
        <f>H152+H153+H154+H155+H156+H157+H158+H159</f>
        <v>81.3</v>
      </c>
      <c r="R152" s="33">
        <f>Q152+Q160+Q165</f>
        <v>213.7</v>
      </c>
      <c r="S152" s="33" t="s">
        <v>28</v>
      </c>
    </row>
    <row r="153" spans="1:19" ht="31.5" customHeight="1">
      <c r="A153" s="43"/>
      <c r="B153" s="33"/>
      <c r="C153" s="33"/>
      <c r="D153" s="13" t="s">
        <v>32</v>
      </c>
      <c r="E153" s="13" t="s">
        <v>33</v>
      </c>
      <c r="F153" s="12" t="s">
        <v>33</v>
      </c>
      <c r="G153" s="14" t="s">
        <v>268</v>
      </c>
      <c r="H153" s="15">
        <f t="shared" si="14"/>
        <v>6.7</v>
      </c>
      <c r="I153" s="15">
        <f t="shared" si="13"/>
        <v>6.7</v>
      </c>
      <c r="J153" s="15"/>
      <c r="K153" s="15">
        <v>6.7</v>
      </c>
      <c r="L153" s="22"/>
      <c r="M153" s="12"/>
      <c r="N153" s="12"/>
      <c r="O153" s="12"/>
      <c r="P153" s="12"/>
      <c r="Q153" s="40"/>
      <c r="R153" s="33"/>
      <c r="S153" s="33"/>
    </row>
    <row r="154" spans="1:19" ht="39" customHeight="1">
      <c r="A154" s="43"/>
      <c r="B154" s="33"/>
      <c r="C154" s="33"/>
      <c r="D154" s="13" t="s">
        <v>24</v>
      </c>
      <c r="E154" s="13" t="s">
        <v>25</v>
      </c>
      <c r="F154" s="12" t="s">
        <v>58</v>
      </c>
      <c r="G154" s="14" t="s">
        <v>269</v>
      </c>
      <c r="H154" s="15">
        <f t="shared" si="14"/>
        <v>10.2</v>
      </c>
      <c r="I154" s="15">
        <f t="shared" si="13"/>
        <v>10.2</v>
      </c>
      <c r="J154" s="15">
        <v>10.2</v>
      </c>
      <c r="K154" s="15"/>
      <c r="L154" s="22"/>
      <c r="M154" s="12"/>
      <c r="N154" s="12"/>
      <c r="O154" s="12"/>
      <c r="P154" s="12"/>
      <c r="Q154" s="40"/>
      <c r="R154" s="33"/>
      <c r="S154" s="33"/>
    </row>
    <row r="155" spans="1:19" ht="31.5" customHeight="1">
      <c r="A155" s="43"/>
      <c r="B155" s="33"/>
      <c r="C155" s="33"/>
      <c r="D155" s="13" t="s">
        <v>32</v>
      </c>
      <c r="E155" s="13" t="s">
        <v>41</v>
      </c>
      <c r="F155" s="12" t="s">
        <v>41</v>
      </c>
      <c r="G155" s="14" t="s">
        <v>270</v>
      </c>
      <c r="H155" s="15">
        <f t="shared" si="14"/>
        <v>28.8</v>
      </c>
      <c r="I155" s="15">
        <f aca="true" t="shared" si="15" ref="I155:I168">J155+K155+L155</f>
        <v>28.8</v>
      </c>
      <c r="J155" s="15">
        <v>28.8</v>
      </c>
      <c r="K155" s="15"/>
      <c r="L155" s="22"/>
      <c r="M155" s="12"/>
      <c r="N155" s="12"/>
      <c r="O155" s="12"/>
      <c r="P155" s="12"/>
      <c r="Q155" s="40"/>
      <c r="R155" s="33"/>
      <c r="S155" s="33"/>
    </row>
    <row r="156" spans="1:19" ht="28.5" customHeight="1">
      <c r="A156" s="43"/>
      <c r="B156" s="33"/>
      <c r="C156" s="33"/>
      <c r="D156" s="13" t="s">
        <v>32</v>
      </c>
      <c r="E156" s="13" t="s">
        <v>41</v>
      </c>
      <c r="F156" s="12" t="s">
        <v>41</v>
      </c>
      <c r="G156" s="14" t="s">
        <v>271</v>
      </c>
      <c r="H156" s="15">
        <f t="shared" si="14"/>
        <v>10.8</v>
      </c>
      <c r="I156" s="15">
        <f t="shared" si="15"/>
        <v>10.8</v>
      </c>
      <c r="J156" s="15"/>
      <c r="K156" s="15">
        <v>10.8</v>
      </c>
      <c r="L156" s="22"/>
      <c r="M156" s="12"/>
      <c r="N156" s="12"/>
      <c r="O156" s="12"/>
      <c r="P156" s="12"/>
      <c r="Q156" s="40"/>
      <c r="R156" s="33"/>
      <c r="S156" s="33"/>
    </row>
    <row r="157" spans="1:19" ht="33" customHeight="1">
      <c r="A157" s="43"/>
      <c r="B157" s="33"/>
      <c r="C157" s="33"/>
      <c r="D157" s="13" t="s">
        <v>24</v>
      </c>
      <c r="E157" s="13" t="s">
        <v>82</v>
      </c>
      <c r="F157" s="12" t="s">
        <v>166</v>
      </c>
      <c r="G157" s="14" t="s">
        <v>272</v>
      </c>
      <c r="H157" s="15">
        <f t="shared" si="14"/>
        <v>15.6</v>
      </c>
      <c r="I157" s="15">
        <f t="shared" si="15"/>
        <v>15.6</v>
      </c>
      <c r="J157" s="15">
        <v>15.6</v>
      </c>
      <c r="K157" s="15"/>
      <c r="L157" s="22"/>
      <c r="M157" s="12"/>
      <c r="N157" s="12"/>
      <c r="O157" s="12"/>
      <c r="P157" s="12"/>
      <c r="Q157" s="40"/>
      <c r="R157" s="33"/>
      <c r="S157" s="33"/>
    </row>
    <row r="158" spans="1:19" ht="36" customHeight="1">
      <c r="A158" s="43"/>
      <c r="B158" s="33"/>
      <c r="C158" s="33"/>
      <c r="D158" s="13" t="s">
        <v>24</v>
      </c>
      <c r="E158" s="13" t="s">
        <v>25</v>
      </c>
      <c r="F158" s="12" t="s">
        <v>73</v>
      </c>
      <c r="G158" s="14" t="s">
        <v>273</v>
      </c>
      <c r="H158" s="15">
        <f t="shared" si="14"/>
        <v>0.8</v>
      </c>
      <c r="I158" s="15">
        <f t="shared" si="15"/>
        <v>0.8</v>
      </c>
      <c r="J158" s="15">
        <v>0.8</v>
      </c>
      <c r="K158" s="15"/>
      <c r="L158" s="22"/>
      <c r="M158" s="12"/>
      <c r="N158" s="12"/>
      <c r="O158" s="12"/>
      <c r="P158" s="12"/>
      <c r="Q158" s="40"/>
      <c r="R158" s="33"/>
      <c r="S158" s="33"/>
    </row>
    <row r="159" spans="1:19" ht="33" customHeight="1">
      <c r="A159" s="43"/>
      <c r="B159" s="33"/>
      <c r="C159" s="33"/>
      <c r="D159" s="13" t="s">
        <v>32</v>
      </c>
      <c r="E159" s="13" t="s">
        <v>33</v>
      </c>
      <c r="F159" s="12" t="s">
        <v>33</v>
      </c>
      <c r="G159" s="14" t="s">
        <v>274</v>
      </c>
      <c r="H159" s="15">
        <f t="shared" si="14"/>
        <v>5.2</v>
      </c>
      <c r="I159" s="15">
        <f t="shared" si="15"/>
        <v>5.2</v>
      </c>
      <c r="J159" s="15"/>
      <c r="K159" s="15">
        <v>5.2</v>
      </c>
      <c r="L159" s="22"/>
      <c r="M159" s="12"/>
      <c r="N159" s="12"/>
      <c r="O159" s="12"/>
      <c r="P159" s="12"/>
      <c r="Q159" s="40"/>
      <c r="R159" s="33"/>
      <c r="S159" s="33"/>
    </row>
    <row r="160" spans="1:19" ht="37.5" customHeight="1">
      <c r="A160" s="43"/>
      <c r="B160" s="33"/>
      <c r="C160" s="33" t="s">
        <v>275</v>
      </c>
      <c r="D160" s="13" t="s">
        <v>24</v>
      </c>
      <c r="E160" s="13" t="s">
        <v>25</v>
      </c>
      <c r="F160" s="12" t="s">
        <v>276</v>
      </c>
      <c r="G160" s="14" t="s">
        <v>277</v>
      </c>
      <c r="H160" s="15">
        <f t="shared" si="14"/>
        <v>30</v>
      </c>
      <c r="I160" s="15">
        <f t="shared" si="15"/>
        <v>30</v>
      </c>
      <c r="J160" s="15"/>
      <c r="K160" s="15">
        <v>30</v>
      </c>
      <c r="L160" s="22"/>
      <c r="M160" s="12"/>
      <c r="N160" s="12"/>
      <c r="O160" s="12"/>
      <c r="P160" s="12"/>
      <c r="Q160" s="40">
        <f>H160+H161+H162+H163+H164</f>
        <v>53.199999999999996</v>
      </c>
      <c r="R160" s="33"/>
      <c r="S160" s="33" t="s">
        <v>47</v>
      </c>
    </row>
    <row r="161" spans="1:19" ht="31.5" customHeight="1">
      <c r="A161" s="43"/>
      <c r="B161" s="33"/>
      <c r="C161" s="33"/>
      <c r="D161" s="13" t="s">
        <v>24</v>
      </c>
      <c r="E161" s="13" t="s">
        <v>25</v>
      </c>
      <c r="F161" s="12" t="s">
        <v>58</v>
      </c>
      <c r="G161" s="14" t="s">
        <v>278</v>
      </c>
      <c r="H161" s="15">
        <f t="shared" si="14"/>
        <v>7.9</v>
      </c>
      <c r="I161" s="15">
        <f t="shared" si="15"/>
        <v>7.9</v>
      </c>
      <c r="J161" s="15"/>
      <c r="K161" s="15">
        <v>7.9</v>
      </c>
      <c r="L161" s="22"/>
      <c r="M161" s="12"/>
      <c r="N161" s="12"/>
      <c r="O161" s="12"/>
      <c r="P161" s="12"/>
      <c r="Q161" s="40"/>
      <c r="R161" s="33"/>
      <c r="S161" s="33"/>
    </row>
    <row r="162" spans="1:19" ht="33.75" customHeight="1">
      <c r="A162" s="43"/>
      <c r="B162" s="33"/>
      <c r="C162" s="33"/>
      <c r="D162" s="13" t="s">
        <v>32</v>
      </c>
      <c r="E162" s="13" t="s">
        <v>70</v>
      </c>
      <c r="F162" s="12" t="s">
        <v>71</v>
      </c>
      <c r="G162" s="14" t="s">
        <v>279</v>
      </c>
      <c r="H162" s="15">
        <f t="shared" si="14"/>
        <v>9.4</v>
      </c>
      <c r="I162" s="15">
        <f t="shared" si="15"/>
        <v>9.4</v>
      </c>
      <c r="J162" s="15">
        <v>9.4</v>
      </c>
      <c r="K162" s="15"/>
      <c r="L162" s="22"/>
      <c r="M162" s="12"/>
      <c r="N162" s="12"/>
      <c r="O162" s="12"/>
      <c r="P162" s="12"/>
      <c r="Q162" s="40"/>
      <c r="R162" s="33"/>
      <c r="S162" s="33"/>
    </row>
    <row r="163" spans="1:19" ht="28.5" customHeight="1">
      <c r="A163" s="43"/>
      <c r="B163" s="33"/>
      <c r="C163" s="33"/>
      <c r="D163" s="13" t="s">
        <v>32</v>
      </c>
      <c r="E163" s="13" t="s">
        <v>33</v>
      </c>
      <c r="F163" s="12" t="s">
        <v>33</v>
      </c>
      <c r="G163" s="14" t="s">
        <v>280</v>
      </c>
      <c r="H163" s="15">
        <f t="shared" si="14"/>
        <v>4</v>
      </c>
      <c r="I163" s="15">
        <f t="shared" si="15"/>
        <v>4</v>
      </c>
      <c r="J163" s="15"/>
      <c r="K163" s="15">
        <v>4</v>
      </c>
      <c r="L163" s="22"/>
      <c r="M163" s="12"/>
      <c r="N163" s="12"/>
      <c r="O163" s="12"/>
      <c r="P163" s="12"/>
      <c r="Q163" s="40"/>
      <c r="R163" s="33"/>
      <c r="S163" s="33"/>
    </row>
    <row r="164" spans="1:19" ht="30.75" customHeight="1">
      <c r="A164" s="43"/>
      <c r="B164" s="33"/>
      <c r="C164" s="33"/>
      <c r="D164" s="13" t="s">
        <v>32</v>
      </c>
      <c r="E164" s="13" t="s">
        <v>33</v>
      </c>
      <c r="F164" s="12" t="s">
        <v>33</v>
      </c>
      <c r="G164" s="14" t="s">
        <v>281</v>
      </c>
      <c r="H164" s="15">
        <f t="shared" si="14"/>
        <v>1.9</v>
      </c>
      <c r="I164" s="15">
        <f t="shared" si="15"/>
        <v>1.9</v>
      </c>
      <c r="J164" s="15"/>
      <c r="K164" s="15">
        <v>1.9</v>
      </c>
      <c r="L164" s="22"/>
      <c r="M164" s="12"/>
      <c r="N164" s="12"/>
      <c r="O164" s="12"/>
      <c r="P164" s="12"/>
      <c r="Q164" s="40"/>
      <c r="R164" s="33"/>
      <c r="S164" s="33"/>
    </row>
    <row r="165" spans="1:19" ht="67.5" customHeight="1">
      <c r="A165" s="43">
        <v>12</v>
      </c>
      <c r="B165" s="33" t="s">
        <v>265</v>
      </c>
      <c r="C165" s="33" t="s">
        <v>282</v>
      </c>
      <c r="D165" s="13" t="s">
        <v>32</v>
      </c>
      <c r="E165" s="13" t="s">
        <v>33</v>
      </c>
      <c r="F165" s="12" t="s">
        <v>33</v>
      </c>
      <c r="G165" s="14" t="s">
        <v>283</v>
      </c>
      <c r="H165" s="15">
        <f t="shared" si="14"/>
        <v>52.7</v>
      </c>
      <c r="I165" s="15">
        <f t="shared" si="15"/>
        <v>52.7</v>
      </c>
      <c r="J165" s="15">
        <v>52.7</v>
      </c>
      <c r="K165" s="15"/>
      <c r="L165" s="22"/>
      <c r="M165" s="12"/>
      <c r="N165" s="22"/>
      <c r="O165" s="12"/>
      <c r="P165" s="12"/>
      <c r="Q165" s="40">
        <f>H165+H166+H167+H168</f>
        <v>79.19999999999999</v>
      </c>
      <c r="R165" s="33"/>
      <c r="S165" s="33" t="s">
        <v>47</v>
      </c>
    </row>
    <row r="166" spans="1:19" ht="39" customHeight="1">
      <c r="A166" s="43"/>
      <c r="B166" s="33"/>
      <c r="C166" s="33"/>
      <c r="D166" s="13" t="s">
        <v>32</v>
      </c>
      <c r="E166" s="13" t="s">
        <v>33</v>
      </c>
      <c r="F166" s="12" t="s">
        <v>33</v>
      </c>
      <c r="G166" s="14" t="s">
        <v>284</v>
      </c>
      <c r="H166" s="15">
        <f t="shared" si="14"/>
        <v>19.3</v>
      </c>
      <c r="I166" s="15">
        <f t="shared" si="15"/>
        <v>19.3</v>
      </c>
      <c r="J166" s="15">
        <v>19.3</v>
      </c>
      <c r="K166" s="15"/>
      <c r="L166" s="22"/>
      <c r="M166" s="12"/>
      <c r="N166" s="22"/>
      <c r="O166" s="12"/>
      <c r="P166" s="12"/>
      <c r="Q166" s="40"/>
      <c r="R166" s="33"/>
      <c r="S166" s="33"/>
    </row>
    <row r="167" spans="1:19" ht="39" customHeight="1">
      <c r="A167" s="43"/>
      <c r="B167" s="33"/>
      <c r="C167" s="33"/>
      <c r="D167" s="13" t="s">
        <v>32</v>
      </c>
      <c r="E167" s="13" t="s">
        <v>33</v>
      </c>
      <c r="F167" s="12" t="s">
        <v>33</v>
      </c>
      <c r="G167" s="14" t="s">
        <v>285</v>
      </c>
      <c r="H167" s="15">
        <f t="shared" si="14"/>
        <v>6.1</v>
      </c>
      <c r="I167" s="15">
        <f t="shared" si="15"/>
        <v>6.1</v>
      </c>
      <c r="J167" s="15"/>
      <c r="K167" s="15">
        <v>6.1</v>
      </c>
      <c r="L167" s="22"/>
      <c r="M167" s="12"/>
      <c r="N167" s="22"/>
      <c r="O167" s="12"/>
      <c r="P167" s="12"/>
      <c r="Q167" s="40"/>
      <c r="R167" s="33"/>
      <c r="S167" s="33"/>
    </row>
    <row r="168" spans="1:19" ht="39" customHeight="1">
      <c r="A168" s="43"/>
      <c r="B168" s="33"/>
      <c r="C168" s="33"/>
      <c r="D168" s="13" t="s">
        <v>24</v>
      </c>
      <c r="E168" s="13" t="s">
        <v>82</v>
      </c>
      <c r="F168" s="12" t="s">
        <v>166</v>
      </c>
      <c r="G168" s="14" t="s">
        <v>286</v>
      </c>
      <c r="H168" s="15">
        <f t="shared" si="14"/>
        <v>1.1</v>
      </c>
      <c r="I168" s="15">
        <f t="shared" si="15"/>
        <v>1.1</v>
      </c>
      <c r="J168" s="15">
        <v>1.1</v>
      </c>
      <c r="K168" s="15"/>
      <c r="L168" s="22"/>
      <c r="M168" s="12"/>
      <c r="N168" s="22"/>
      <c r="O168" s="12"/>
      <c r="P168" s="12"/>
      <c r="Q168" s="40"/>
      <c r="R168" s="33"/>
      <c r="S168" s="33"/>
    </row>
    <row r="169" spans="1:19" ht="39" customHeight="1">
      <c r="A169" s="43">
        <v>13</v>
      </c>
      <c r="B169" s="33" t="s">
        <v>287</v>
      </c>
      <c r="C169" s="33" t="s">
        <v>288</v>
      </c>
      <c r="D169" s="13" t="s">
        <v>32</v>
      </c>
      <c r="E169" s="13" t="s">
        <v>70</v>
      </c>
      <c r="F169" s="12" t="s">
        <v>71</v>
      </c>
      <c r="G169" s="14" t="s">
        <v>289</v>
      </c>
      <c r="H169" s="15">
        <f t="shared" si="14"/>
        <v>9.6</v>
      </c>
      <c r="I169" s="15">
        <f aca="true" t="shared" si="16" ref="I169:I180">J169+K169+L169</f>
        <v>9.6</v>
      </c>
      <c r="J169" s="15"/>
      <c r="K169" s="15">
        <v>9.6</v>
      </c>
      <c r="L169" s="22"/>
      <c r="M169" s="12"/>
      <c r="N169" s="12"/>
      <c r="O169" s="12"/>
      <c r="P169" s="12"/>
      <c r="Q169" s="40">
        <f>SUM(H169:H178)</f>
        <v>136.5</v>
      </c>
      <c r="R169" s="33">
        <f>Q169+Q179+Q183+Q185</f>
        <v>293.90000000000003</v>
      </c>
      <c r="S169" s="33" t="s">
        <v>28</v>
      </c>
    </row>
    <row r="170" spans="1:19" ht="39" customHeight="1">
      <c r="A170" s="43"/>
      <c r="B170" s="33"/>
      <c r="C170" s="33"/>
      <c r="D170" s="13" t="s">
        <v>24</v>
      </c>
      <c r="E170" s="13" t="s">
        <v>25</v>
      </c>
      <c r="F170" s="12" t="s">
        <v>58</v>
      </c>
      <c r="G170" s="14" t="s">
        <v>290</v>
      </c>
      <c r="H170" s="15">
        <f t="shared" si="14"/>
        <v>32.9</v>
      </c>
      <c r="I170" s="15">
        <f t="shared" si="16"/>
        <v>32.9</v>
      </c>
      <c r="J170" s="15">
        <v>4.9</v>
      </c>
      <c r="K170" s="15">
        <v>28</v>
      </c>
      <c r="L170" s="22"/>
      <c r="M170" s="12"/>
      <c r="N170" s="12"/>
      <c r="O170" s="12"/>
      <c r="P170" s="12"/>
      <c r="Q170" s="40"/>
      <c r="R170" s="33"/>
      <c r="S170" s="33"/>
    </row>
    <row r="171" spans="1:19" ht="39" customHeight="1">
      <c r="A171" s="43"/>
      <c r="B171" s="33"/>
      <c r="C171" s="33"/>
      <c r="D171" s="13" t="s">
        <v>24</v>
      </c>
      <c r="E171" s="13" t="s">
        <v>25</v>
      </c>
      <c r="F171" s="12" t="s">
        <v>73</v>
      </c>
      <c r="G171" s="14" t="s">
        <v>291</v>
      </c>
      <c r="H171" s="15">
        <f t="shared" si="14"/>
        <v>1.2</v>
      </c>
      <c r="I171" s="15">
        <f t="shared" si="16"/>
        <v>1.2</v>
      </c>
      <c r="J171" s="15">
        <v>1.2</v>
      </c>
      <c r="K171" s="15"/>
      <c r="L171" s="22"/>
      <c r="M171" s="12"/>
      <c r="N171" s="12"/>
      <c r="O171" s="12"/>
      <c r="P171" s="12"/>
      <c r="Q171" s="40"/>
      <c r="R171" s="33"/>
      <c r="S171" s="33"/>
    </row>
    <row r="172" spans="1:19" ht="39" customHeight="1">
      <c r="A172" s="43"/>
      <c r="B172" s="33"/>
      <c r="C172" s="33"/>
      <c r="D172" s="13" t="s">
        <v>24</v>
      </c>
      <c r="E172" s="13" t="s">
        <v>82</v>
      </c>
      <c r="F172" s="12" t="s">
        <v>53</v>
      </c>
      <c r="G172" s="14" t="s">
        <v>292</v>
      </c>
      <c r="H172" s="15">
        <f t="shared" si="14"/>
        <v>40</v>
      </c>
      <c r="I172" s="15">
        <f t="shared" si="16"/>
        <v>40</v>
      </c>
      <c r="J172" s="15">
        <v>40</v>
      </c>
      <c r="K172" s="15"/>
      <c r="L172" s="22"/>
      <c r="M172" s="12"/>
      <c r="N172" s="12"/>
      <c r="O172" s="12"/>
      <c r="P172" s="12"/>
      <c r="Q172" s="40"/>
      <c r="R172" s="33"/>
      <c r="S172" s="33"/>
    </row>
    <row r="173" spans="1:19" ht="39" customHeight="1">
      <c r="A173" s="43"/>
      <c r="B173" s="33"/>
      <c r="C173" s="33"/>
      <c r="D173" s="13" t="s">
        <v>24</v>
      </c>
      <c r="E173" s="13" t="s">
        <v>25</v>
      </c>
      <c r="F173" s="12" t="s">
        <v>237</v>
      </c>
      <c r="G173" s="14" t="s">
        <v>293</v>
      </c>
      <c r="H173" s="15">
        <f t="shared" si="14"/>
        <v>0.6</v>
      </c>
      <c r="I173" s="15">
        <f t="shared" si="16"/>
        <v>0.6</v>
      </c>
      <c r="J173" s="15">
        <v>0.6</v>
      </c>
      <c r="K173" s="15"/>
      <c r="L173" s="22"/>
      <c r="M173" s="12"/>
      <c r="N173" s="12"/>
      <c r="O173" s="12"/>
      <c r="P173" s="12"/>
      <c r="Q173" s="40"/>
      <c r="R173" s="33"/>
      <c r="S173" s="33"/>
    </row>
    <row r="174" spans="1:19" ht="39" customHeight="1">
      <c r="A174" s="43"/>
      <c r="B174" s="33"/>
      <c r="C174" s="33"/>
      <c r="D174" s="13" t="s">
        <v>24</v>
      </c>
      <c r="E174" s="13" t="s">
        <v>25</v>
      </c>
      <c r="F174" s="12" t="s">
        <v>237</v>
      </c>
      <c r="G174" s="14" t="s">
        <v>294</v>
      </c>
      <c r="H174" s="15">
        <f t="shared" si="14"/>
        <v>4.2</v>
      </c>
      <c r="I174" s="15">
        <f t="shared" si="16"/>
        <v>4.2</v>
      </c>
      <c r="J174" s="15">
        <v>4.2</v>
      </c>
      <c r="K174" s="15"/>
      <c r="L174" s="22"/>
      <c r="M174" s="12"/>
      <c r="N174" s="12"/>
      <c r="O174" s="12"/>
      <c r="P174" s="12"/>
      <c r="Q174" s="40"/>
      <c r="R174" s="33"/>
      <c r="S174" s="33"/>
    </row>
    <row r="175" spans="1:19" ht="39" customHeight="1">
      <c r="A175" s="43">
        <v>13</v>
      </c>
      <c r="B175" s="33" t="s">
        <v>287</v>
      </c>
      <c r="C175" s="33" t="s">
        <v>288</v>
      </c>
      <c r="D175" s="13" t="s">
        <v>24</v>
      </c>
      <c r="E175" s="13" t="s">
        <v>25</v>
      </c>
      <c r="F175" s="12" t="s">
        <v>26</v>
      </c>
      <c r="G175" s="14" t="s">
        <v>295</v>
      </c>
      <c r="H175" s="15">
        <f t="shared" si="14"/>
        <v>23.2</v>
      </c>
      <c r="I175" s="15">
        <f t="shared" si="16"/>
        <v>23.2</v>
      </c>
      <c r="J175" s="15">
        <v>23.2</v>
      </c>
      <c r="K175" s="15"/>
      <c r="L175" s="22"/>
      <c r="M175" s="12"/>
      <c r="N175" s="12"/>
      <c r="O175" s="12"/>
      <c r="P175" s="12"/>
      <c r="Q175" s="38"/>
      <c r="R175" s="33"/>
      <c r="S175" s="34" t="s">
        <v>28</v>
      </c>
    </row>
    <row r="176" spans="1:19" ht="39" customHeight="1">
      <c r="A176" s="43"/>
      <c r="B176" s="33"/>
      <c r="C176" s="33"/>
      <c r="D176" s="13" t="s">
        <v>32</v>
      </c>
      <c r="E176" s="13" t="s">
        <v>70</v>
      </c>
      <c r="F176" s="12" t="s">
        <v>71</v>
      </c>
      <c r="G176" s="14" t="s">
        <v>296</v>
      </c>
      <c r="H176" s="15">
        <f t="shared" si="14"/>
        <v>7.2</v>
      </c>
      <c r="I176" s="15">
        <f t="shared" si="16"/>
        <v>7.2</v>
      </c>
      <c r="J176" s="15"/>
      <c r="K176" s="15">
        <v>7.2</v>
      </c>
      <c r="L176" s="22"/>
      <c r="M176" s="12"/>
      <c r="N176" s="12"/>
      <c r="O176" s="12"/>
      <c r="P176" s="12"/>
      <c r="Q176" s="45"/>
      <c r="R176" s="33"/>
      <c r="S176" s="36"/>
    </row>
    <row r="177" spans="1:19" ht="39" customHeight="1">
      <c r="A177" s="43"/>
      <c r="B177" s="33"/>
      <c r="C177" s="33"/>
      <c r="D177" s="13" t="s">
        <v>24</v>
      </c>
      <c r="E177" s="13" t="s">
        <v>82</v>
      </c>
      <c r="F177" s="12" t="s">
        <v>53</v>
      </c>
      <c r="G177" s="14" t="s">
        <v>297</v>
      </c>
      <c r="H177" s="15">
        <f t="shared" si="14"/>
        <v>6.6</v>
      </c>
      <c r="I177" s="15">
        <f t="shared" si="16"/>
        <v>6.6</v>
      </c>
      <c r="J177" s="15">
        <v>6.6</v>
      </c>
      <c r="K177" s="15"/>
      <c r="L177" s="22"/>
      <c r="M177" s="12"/>
      <c r="N177" s="12"/>
      <c r="O177" s="12"/>
      <c r="P177" s="12"/>
      <c r="Q177" s="45"/>
      <c r="R177" s="33"/>
      <c r="S177" s="36"/>
    </row>
    <row r="178" spans="1:19" ht="39" customHeight="1">
      <c r="A178" s="43"/>
      <c r="B178" s="33"/>
      <c r="C178" s="33"/>
      <c r="D178" s="13" t="s">
        <v>24</v>
      </c>
      <c r="E178" s="13" t="s">
        <v>25</v>
      </c>
      <c r="F178" s="12" t="s">
        <v>58</v>
      </c>
      <c r="G178" s="14" t="s">
        <v>298</v>
      </c>
      <c r="H178" s="15">
        <f t="shared" si="14"/>
        <v>11</v>
      </c>
      <c r="I178" s="15">
        <f t="shared" si="16"/>
        <v>11</v>
      </c>
      <c r="J178" s="15">
        <v>11</v>
      </c>
      <c r="K178" s="15"/>
      <c r="L178" s="22"/>
      <c r="M178" s="12"/>
      <c r="N178" s="12"/>
      <c r="O178" s="12"/>
      <c r="P178" s="12"/>
      <c r="Q178" s="39"/>
      <c r="R178" s="33"/>
      <c r="S178" s="35"/>
    </row>
    <row r="179" spans="1:19" ht="39" customHeight="1">
      <c r="A179" s="43"/>
      <c r="B179" s="33"/>
      <c r="C179" s="33" t="s">
        <v>299</v>
      </c>
      <c r="D179" s="13" t="s">
        <v>24</v>
      </c>
      <c r="E179" s="13" t="s">
        <v>25</v>
      </c>
      <c r="F179" s="12" t="s">
        <v>41</v>
      </c>
      <c r="G179" s="14" t="s">
        <v>300</v>
      </c>
      <c r="H179" s="15">
        <f t="shared" si="14"/>
        <v>23.700000000000003</v>
      </c>
      <c r="I179" s="15">
        <f t="shared" si="16"/>
        <v>13.9</v>
      </c>
      <c r="J179" s="15"/>
      <c r="K179" s="15">
        <v>13.9</v>
      </c>
      <c r="L179" s="22"/>
      <c r="M179" s="12">
        <v>0.41</v>
      </c>
      <c r="N179" s="22">
        <v>9.8</v>
      </c>
      <c r="O179" s="12"/>
      <c r="P179" s="12"/>
      <c r="Q179" s="40">
        <f>H179+H180+H181+H182</f>
        <v>101.30000000000001</v>
      </c>
      <c r="R179" s="33"/>
      <c r="S179" s="33" t="s">
        <v>47</v>
      </c>
    </row>
    <row r="180" spans="1:19" ht="39" customHeight="1">
      <c r="A180" s="43"/>
      <c r="B180" s="33"/>
      <c r="C180" s="33"/>
      <c r="D180" s="13" t="s">
        <v>32</v>
      </c>
      <c r="E180" s="13" t="s">
        <v>70</v>
      </c>
      <c r="F180" s="12" t="s">
        <v>71</v>
      </c>
      <c r="G180" s="14" t="s">
        <v>301</v>
      </c>
      <c r="H180" s="15">
        <f t="shared" si="14"/>
        <v>21.6</v>
      </c>
      <c r="I180" s="15">
        <f t="shared" si="16"/>
        <v>9.9</v>
      </c>
      <c r="J180" s="15"/>
      <c r="K180" s="15">
        <v>9.9</v>
      </c>
      <c r="L180" s="22"/>
      <c r="M180" s="12"/>
      <c r="N180" s="12"/>
      <c r="O180" s="12">
        <v>0.9</v>
      </c>
      <c r="P180" s="12">
        <v>11.7</v>
      </c>
      <c r="Q180" s="40"/>
      <c r="R180" s="33"/>
      <c r="S180" s="33"/>
    </row>
    <row r="181" spans="1:19" ht="39" customHeight="1">
      <c r="A181" s="43"/>
      <c r="B181" s="33"/>
      <c r="C181" s="33"/>
      <c r="D181" s="13" t="s">
        <v>24</v>
      </c>
      <c r="E181" s="13" t="s">
        <v>25</v>
      </c>
      <c r="F181" s="12"/>
      <c r="G181" s="14" t="s">
        <v>302</v>
      </c>
      <c r="H181" s="15">
        <f t="shared" si="14"/>
        <v>50</v>
      </c>
      <c r="I181" s="15">
        <v>50</v>
      </c>
      <c r="J181" s="15"/>
      <c r="K181" s="15">
        <v>50</v>
      </c>
      <c r="L181" s="22"/>
      <c r="M181" s="12"/>
      <c r="N181" s="12"/>
      <c r="O181" s="12"/>
      <c r="P181" s="12"/>
      <c r="Q181" s="40"/>
      <c r="R181" s="33"/>
      <c r="S181" s="33"/>
    </row>
    <row r="182" spans="1:19" ht="39" customHeight="1">
      <c r="A182" s="43"/>
      <c r="B182" s="33"/>
      <c r="C182" s="33"/>
      <c r="D182" s="13" t="s">
        <v>32</v>
      </c>
      <c r="E182" s="13" t="s">
        <v>33</v>
      </c>
      <c r="F182" s="12"/>
      <c r="G182" s="14" t="s">
        <v>303</v>
      </c>
      <c r="H182" s="15">
        <f t="shared" si="14"/>
        <v>6</v>
      </c>
      <c r="I182" s="15">
        <v>6</v>
      </c>
      <c r="J182" s="15"/>
      <c r="K182" s="15">
        <v>6</v>
      </c>
      <c r="L182" s="22"/>
      <c r="M182" s="12"/>
      <c r="N182" s="12"/>
      <c r="O182" s="12"/>
      <c r="P182" s="12"/>
      <c r="Q182" s="40"/>
      <c r="R182" s="33"/>
      <c r="S182" s="33"/>
    </row>
    <row r="183" spans="1:19" ht="39" customHeight="1">
      <c r="A183" s="43"/>
      <c r="B183" s="33"/>
      <c r="C183" s="33" t="s">
        <v>304</v>
      </c>
      <c r="D183" s="13" t="s">
        <v>32</v>
      </c>
      <c r="E183" s="13" t="s">
        <v>41</v>
      </c>
      <c r="F183" s="12" t="s">
        <v>41</v>
      </c>
      <c r="G183" s="14" t="s">
        <v>305</v>
      </c>
      <c r="H183" s="15">
        <f t="shared" si="14"/>
        <v>29.7</v>
      </c>
      <c r="I183" s="15">
        <f>J183+K183+L183</f>
        <v>29.7</v>
      </c>
      <c r="J183" s="15">
        <v>29.7</v>
      </c>
      <c r="K183" s="15"/>
      <c r="L183" s="22"/>
      <c r="M183" s="12"/>
      <c r="N183" s="12"/>
      <c r="O183" s="12"/>
      <c r="P183" s="12"/>
      <c r="Q183" s="40">
        <f>H183+H184</f>
        <v>50.3</v>
      </c>
      <c r="R183" s="33"/>
      <c r="S183" s="33" t="s">
        <v>47</v>
      </c>
    </row>
    <row r="184" spans="1:19" ht="39" customHeight="1">
      <c r="A184" s="43"/>
      <c r="B184" s="33"/>
      <c r="C184" s="33"/>
      <c r="D184" s="13" t="s">
        <v>24</v>
      </c>
      <c r="E184" s="13" t="s">
        <v>25</v>
      </c>
      <c r="F184" s="12" t="s">
        <v>71</v>
      </c>
      <c r="G184" s="14" t="s">
        <v>306</v>
      </c>
      <c r="H184" s="15">
        <f t="shared" si="14"/>
        <v>20.6</v>
      </c>
      <c r="I184" s="15">
        <f>J184+K184+L184</f>
        <v>20.6</v>
      </c>
      <c r="J184" s="15"/>
      <c r="K184" s="15">
        <v>20.6</v>
      </c>
      <c r="L184" s="22"/>
      <c r="M184" s="12"/>
      <c r="N184" s="12"/>
      <c r="O184" s="12"/>
      <c r="P184" s="12"/>
      <c r="Q184" s="40"/>
      <c r="R184" s="33"/>
      <c r="S184" s="33"/>
    </row>
    <row r="185" spans="1:19" ht="39" customHeight="1">
      <c r="A185" s="43"/>
      <c r="B185" s="33"/>
      <c r="C185" s="13" t="s">
        <v>307</v>
      </c>
      <c r="D185" s="13" t="s">
        <v>24</v>
      </c>
      <c r="E185" s="13" t="s">
        <v>25</v>
      </c>
      <c r="F185" s="12"/>
      <c r="G185" s="14" t="s">
        <v>308</v>
      </c>
      <c r="H185" s="15">
        <f t="shared" si="14"/>
        <v>5.8</v>
      </c>
      <c r="I185" s="15">
        <v>5.8</v>
      </c>
      <c r="J185" s="15"/>
      <c r="K185" s="15">
        <v>5.8</v>
      </c>
      <c r="L185" s="22"/>
      <c r="M185" s="27"/>
      <c r="N185" s="27"/>
      <c r="O185" s="27"/>
      <c r="P185" s="27"/>
      <c r="Q185" s="25">
        <f>H185</f>
        <v>5.8</v>
      </c>
      <c r="R185" s="33"/>
      <c r="S185" s="13" t="s">
        <v>47</v>
      </c>
    </row>
    <row r="186" spans="1:19" ht="39" customHeight="1">
      <c r="A186" s="43">
        <v>14</v>
      </c>
      <c r="B186" s="33" t="s">
        <v>309</v>
      </c>
      <c r="C186" s="33" t="s">
        <v>310</v>
      </c>
      <c r="D186" s="13" t="s">
        <v>24</v>
      </c>
      <c r="E186" s="13" t="s">
        <v>25</v>
      </c>
      <c r="F186" s="12" t="s">
        <v>37</v>
      </c>
      <c r="G186" s="14" t="s">
        <v>311</v>
      </c>
      <c r="H186" s="15">
        <f t="shared" si="14"/>
        <v>15</v>
      </c>
      <c r="I186" s="15">
        <f aca="true" t="shared" si="17" ref="I186:I215">J186+K186+L186</f>
        <v>15</v>
      </c>
      <c r="J186" s="15">
        <v>15</v>
      </c>
      <c r="K186" s="15"/>
      <c r="L186" s="22"/>
      <c r="M186" s="27"/>
      <c r="N186" s="27"/>
      <c r="O186" s="27"/>
      <c r="P186" s="27"/>
      <c r="Q186" s="40">
        <f>SUM(H186:H192)</f>
        <v>156</v>
      </c>
      <c r="R186" s="33">
        <f>Q186+Q193+Q197</f>
        <v>232.20000000000002</v>
      </c>
      <c r="S186" s="33" t="s">
        <v>28</v>
      </c>
    </row>
    <row r="187" spans="1:19" ht="39" customHeight="1">
      <c r="A187" s="43"/>
      <c r="B187" s="33"/>
      <c r="C187" s="33"/>
      <c r="D187" s="13" t="s">
        <v>32</v>
      </c>
      <c r="E187" s="13" t="s">
        <v>70</v>
      </c>
      <c r="F187" s="12" t="s">
        <v>71</v>
      </c>
      <c r="G187" s="14" t="s">
        <v>312</v>
      </c>
      <c r="H187" s="15">
        <f t="shared" si="14"/>
        <v>16</v>
      </c>
      <c r="I187" s="15">
        <f t="shared" si="17"/>
        <v>16</v>
      </c>
      <c r="J187" s="15"/>
      <c r="K187" s="15">
        <v>16</v>
      </c>
      <c r="L187" s="22"/>
      <c r="M187" s="27"/>
      <c r="N187" s="27"/>
      <c r="O187" s="27"/>
      <c r="P187" s="27"/>
      <c r="Q187" s="40"/>
      <c r="R187" s="33"/>
      <c r="S187" s="33"/>
    </row>
    <row r="188" spans="1:19" ht="33.75" customHeight="1">
      <c r="A188" s="43"/>
      <c r="B188" s="33"/>
      <c r="C188" s="33"/>
      <c r="D188" s="13" t="s">
        <v>24</v>
      </c>
      <c r="E188" s="13" t="s">
        <v>25</v>
      </c>
      <c r="F188" s="12" t="s">
        <v>58</v>
      </c>
      <c r="G188" s="14" t="s">
        <v>313</v>
      </c>
      <c r="H188" s="15">
        <f t="shared" si="14"/>
        <v>16.5</v>
      </c>
      <c r="I188" s="15">
        <f t="shared" si="17"/>
        <v>16.5</v>
      </c>
      <c r="J188" s="15">
        <v>16.5</v>
      </c>
      <c r="K188" s="15"/>
      <c r="L188" s="22"/>
      <c r="M188" s="27"/>
      <c r="N188" s="27"/>
      <c r="O188" s="27"/>
      <c r="P188" s="27"/>
      <c r="Q188" s="40"/>
      <c r="R188" s="33"/>
      <c r="S188" s="33"/>
    </row>
    <row r="189" spans="1:19" ht="54.75" customHeight="1">
      <c r="A189" s="43"/>
      <c r="B189" s="33"/>
      <c r="C189" s="33"/>
      <c r="D189" s="13" t="s">
        <v>32</v>
      </c>
      <c r="E189" s="13" t="s">
        <v>41</v>
      </c>
      <c r="F189" s="12" t="s">
        <v>41</v>
      </c>
      <c r="G189" s="14" t="s">
        <v>314</v>
      </c>
      <c r="H189" s="15">
        <f t="shared" si="14"/>
        <v>61.4</v>
      </c>
      <c r="I189" s="15">
        <f t="shared" si="17"/>
        <v>61.4</v>
      </c>
      <c r="J189" s="15"/>
      <c r="K189" s="15">
        <v>61.4</v>
      </c>
      <c r="L189" s="22"/>
      <c r="M189" s="27"/>
      <c r="N189" s="22"/>
      <c r="O189" s="22"/>
      <c r="P189" s="27"/>
      <c r="Q189" s="40"/>
      <c r="R189" s="33"/>
      <c r="S189" s="33"/>
    </row>
    <row r="190" spans="1:19" ht="45.75" customHeight="1">
      <c r="A190" s="43"/>
      <c r="B190" s="33"/>
      <c r="C190" s="33"/>
      <c r="D190" s="13" t="s">
        <v>32</v>
      </c>
      <c r="E190" s="13" t="s">
        <v>33</v>
      </c>
      <c r="F190" s="12" t="s">
        <v>33</v>
      </c>
      <c r="G190" s="14" t="s">
        <v>315</v>
      </c>
      <c r="H190" s="15">
        <f t="shared" si="14"/>
        <v>12.7</v>
      </c>
      <c r="I190" s="15">
        <f t="shared" si="17"/>
        <v>12.7</v>
      </c>
      <c r="J190" s="15">
        <v>12.7</v>
      </c>
      <c r="K190" s="15"/>
      <c r="L190" s="22"/>
      <c r="M190" s="27"/>
      <c r="N190" s="27"/>
      <c r="O190" s="22"/>
      <c r="P190" s="27"/>
      <c r="Q190" s="40"/>
      <c r="R190" s="33"/>
      <c r="S190" s="33"/>
    </row>
    <row r="191" spans="1:19" ht="33" customHeight="1">
      <c r="A191" s="43"/>
      <c r="B191" s="33"/>
      <c r="C191" s="33"/>
      <c r="D191" s="13" t="s">
        <v>24</v>
      </c>
      <c r="E191" s="13" t="s">
        <v>25</v>
      </c>
      <c r="F191" s="12" t="s">
        <v>58</v>
      </c>
      <c r="G191" s="14" t="s">
        <v>316</v>
      </c>
      <c r="H191" s="15">
        <f t="shared" si="14"/>
        <v>32.4</v>
      </c>
      <c r="I191" s="15">
        <f t="shared" si="17"/>
        <v>32.4</v>
      </c>
      <c r="J191" s="15">
        <v>32.4</v>
      </c>
      <c r="K191" s="15"/>
      <c r="L191" s="22"/>
      <c r="M191" s="27"/>
      <c r="N191" s="27"/>
      <c r="O191" s="27"/>
      <c r="P191" s="27"/>
      <c r="Q191" s="40"/>
      <c r="R191" s="33"/>
      <c r="S191" s="33"/>
    </row>
    <row r="192" spans="1:19" ht="39" customHeight="1">
      <c r="A192" s="43"/>
      <c r="B192" s="33"/>
      <c r="C192" s="33"/>
      <c r="D192" s="13" t="s">
        <v>24</v>
      </c>
      <c r="E192" s="13" t="s">
        <v>25</v>
      </c>
      <c r="F192" s="12" t="s">
        <v>256</v>
      </c>
      <c r="G192" s="14" t="s">
        <v>317</v>
      </c>
      <c r="H192" s="15">
        <f t="shared" si="14"/>
        <v>2</v>
      </c>
      <c r="I192" s="15">
        <f t="shared" si="17"/>
        <v>2</v>
      </c>
      <c r="J192" s="15">
        <v>2</v>
      </c>
      <c r="K192" s="15"/>
      <c r="L192" s="22"/>
      <c r="M192" s="27"/>
      <c r="N192" s="27"/>
      <c r="O192" s="27"/>
      <c r="P192" s="27"/>
      <c r="Q192" s="40"/>
      <c r="R192" s="33"/>
      <c r="S192" s="33"/>
    </row>
    <row r="193" spans="1:19" ht="39" customHeight="1">
      <c r="A193" s="43"/>
      <c r="B193" s="33"/>
      <c r="C193" s="33" t="s">
        <v>318</v>
      </c>
      <c r="D193" s="13" t="s">
        <v>24</v>
      </c>
      <c r="E193" s="13" t="s">
        <v>25</v>
      </c>
      <c r="F193" s="12" t="s">
        <v>58</v>
      </c>
      <c r="G193" s="14" t="s">
        <v>319</v>
      </c>
      <c r="H193" s="15">
        <f t="shared" si="14"/>
        <v>6.9</v>
      </c>
      <c r="I193" s="15">
        <f t="shared" si="17"/>
        <v>6.9</v>
      </c>
      <c r="J193" s="15"/>
      <c r="K193" s="15">
        <v>6.9</v>
      </c>
      <c r="L193" s="22"/>
      <c r="M193" s="27"/>
      <c r="N193" s="22"/>
      <c r="O193" s="22"/>
      <c r="P193" s="27"/>
      <c r="Q193" s="40">
        <f>SUM(H193:H196)</f>
        <v>44.3</v>
      </c>
      <c r="R193" s="33"/>
      <c r="S193" s="33" t="s">
        <v>47</v>
      </c>
    </row>
    <row r="194" spans="1:19" ht="39" customHeight="1">
      <c r="A194" s="43"/>
      <c r="B194" s="33"/>
      <c r="C194" s="33"/>
      <c r="D194" s="13" t="s">
        <v>32</v>
      </c>
      <c r="E194" s="13" t="s">
        <v>41</v>
      </c>
      <c r="F194" s="12" t="s">
        <v>41</v>
      </c>
      <c r="G194" s="14" t="s">
        <v>320</v>
      </c>
      <c r="H194" s="15">
        <f t="shared" si="14"/>
        <v>30.6</v>
      </c>
      <c r="I194" s="15">
        <f t="shared" si="17"/>
        <v>30.6</v>
      </c>
      <c r="J194" s="15">
        <v>30.6</v>
      </c>
      <c r="K194" s="15"/>
      <c r="L194" s="22"/>
      <c r="M194" s="27"/>
      <c r="N194" s="22"/>
      <c r="O194" s="22"/>
      <c r="P194" s="27"/>
      <c r="Q194" s="40"/>
      <c r="R194" s="33"/>
      <c r="S194" s="33"/>
    </row>
    <row r="195" spans="1:19" ht="33" customHeight="1">
      <c r="A195" s="43"/>
      <c r="B195" s="33"/>
      <c r="C195" s="33"/>
      <c r="D195" s="13" t="s">
        <v>24</v>
      </c>
      <c r="E195" s="13" t="s">
        <v>25</v>
      </c>
      <c r="F195" s="12" t="s">
        <v>37</v>
      </c>
      <c r="G195" s="14" t="s">
        <v>321</v>
      </c>
      <c r="H195" s="15">
        <f t="shared" si="14"/>
        <v>3</v>
      </c>
      <c r="I195" s="15">
        <f t="shared" si="17"/>
        <v>3</v>
      </c>
      <c r="J195" s="15">
        <v>3</v>
      </c>
      <c r="K195" s="15"/>
      <c r="L195" s="22"/>
      <c r="M195" s="27"/>
      <c r="N195" s="27"/>
      <c r="O195" s="27"/>
      <c r="P195" s="27"/>
      <c r="Q195" s="40"/>
      <c r="R195" s="33"/>
      <c r="S195" s="33"/>
    </row>
    <row r="196" spans="1:19" ht="33.75" customHeight="1">
      <c r="A196" s="43"/>
      <c r="B196" s="33"/>
      <c r="C196" s="33"/>
      <c r="D196" s="13" t="s">
        <v>24</v>
      </c>
      <c r="E196" s="13" t="s">
        <v>25</v>
      </c>
      <c r="F196" s="12" t="s">
        <v>254</v>
      </c>
      <c r="G196" s="14" t="s">
        <v>322</v>
      </c>
      <c r="H196" s="15">
        <f t="shared" si="14"/>
        <v>3.8</v>
      </c>
      <c r="I196" s="15">
        <f t="shared" si="17"/>
        <v>3.8</v>
      </c>
      <c r="J196" s="15">
        <v>3.8</v>
      </c>
      <c r="K196" s="15"/>
      <c r="L196" s="22"/>
      <c r="M196" s="27"/>
      <c r="N196" s="27"/>
      <c r="O196" s="27"/>
      <c r="P196" s="27"/>
      <c r="Q196" s="40"/>
      <c r="R196" s="33"/>
      <c r="S196" s="33"/>
    </row>
    <row r="197" spans="1:19" ht="58.5" customHeight="1">
      <c r="A197" s="43">
        <v>14</v>
      </c>
      <c r="B197" s="33" t="s">
        <v>323</v>
      </c>
      <c r="C197" s="33" t="s">
        <v>324</v>
      </c>
      <c r="D197" s="13" t="s">
        <v>32</v>
      </c>
      <c r="E197" s="13" t="s">
        <v>33</v>
      </c>
      <c r="F197" s="12" t="s">
        <v>33</v>
      </c>
      <c r="G197" s="14" t="s">
        <v>325</v>
      </c>
      <c r="H197" s="15">
        <f t="shared" si="14"/>
        <v>27.1</v>
      </c>
      <c r="I197" s="15">
        <f t="shared" si="17"/>
        <v>27.1</v>
      </c>
      <c r="J197" s="15">
        <v>27.1</v>
      </c>
      <c r="K197" s="15"/>
      <c r="L197" s="22"/>
      <c r="M197" s="27"/>
      <c r="N197" s="27"/>
      <c r="O197" s="22"/>
      <c r="P197" s="27"/>
      <c r="Q197" s="40">
        <f>H197+H198+H199</f>
        <v>31.900000000000002</v>
      </c>
      <c r="R197" s="33"/>
      <c r="S197" s="33" t="s">
        <v>47</v>
      </c>
    </row>
    <row r="198" spans="1:19" ht="34.5" customHeight="1">
      <c r="A198" s="43"/>
      <c r="B198" s="33"/>
      <c r="C198" s="33"/>
      <c r="D198" s="13" t="s">
        <v>32</v>
      </c>
      <c r="E198" s="13" t="s">
        <v>33</v>
      </c>
      <c r="F198" s="12" t="s">
        <v>33</v>
      </c>
      <c r="G198" s="14" t="s">
        <v>326</v>
      </c>
      <c r="H198" s="15">
        <f t="shared" si="14"/>
        <v>0.6</v>
      </c>
      <c r="I198" s="15">
        <f t="shared" si="17"/>
        <v>0.6</v>
      </c>
      <c r="J198" s="15"/>
      <c r="K198" s="15">
        <v>0.6</v>
      </c>
      <c r="L198" s="22"/>
      <c r="M198" s="27"/>
      <c r="N198" s="27"/>
      <c r="O198" s="22"/>
      <c r="P198" s="27"/>
      <c r="Q198" s="40"/>
      <c r="R198" s="33"/>
      <c r="S198" s="33"/>
    </row>
    <row r="199" spans="1:19" ht="36.75" customHeight="1">
      <c r="A199" s="43"/>
      <c r="B199" s="33"/>
      <c r="C199" s="33"/>
      <c r="D199" s="13" t="s">
        <v>32</v>
      </c>
      <c r="E199" s="13" t="s">
        <v>33</v>
      </c>
      <c r="F199" s="12" t="s">
        <v>33</v>
      </c>
      <c r="G199" s="14" t="s">
        <v>327</v>
      </c>
      <c r="H199" s="15">
        <f t="shared" si="14"/>
        <v>4.2</v>
      </c>
      <c r="I199" s="15">
        <f t="shared" si="17"/>
        <v>4.2</v>
      </c>
      <c r="J199" s="15"/>
      <c r="K199" s="15">
        <v>4.2</v>
      </c>
      <c r="L199" s="22"/>
      <c r="M199" s="27"/>
      <c r="N199" s="27"/>
      <c r="O199" s="27"/>
      <c r="P199" s="27"/>
      <c r="Q199" s="40"/>
      <c r="R199" s="33"/>
      <c r="S199" s="33"/>
    </row>
    <row r="200" spans="1:19" ht="67.5" customHeight="1">
      <c r="A200" s="43">
        <v>15</v>
      </c>
      <c r="B200" s="33" t="s">
        <v>328</v>
      </c>
      <c r="C200" s="33" t="s">
        <v>329</v>
      </c>
      <c r="D200" s="13" t="s">
        <v>24</v>
      </c>
      <c r="E200" s="13" t="s">
        <v>25</v>
      </c>
      <c r="F200" s="12" t="s">
        <v>58</v>
      </c>
      <c r="G200" s="14" t="s">
        <v>330</v>
      </c>
      <c r="H200" s="15">
        <f t="shared" si="14"/>
        <v>19.6</v>
      </c>
      <c r="I200" s="15">
        <f t="shared" si="17"/>
        <v>19.6</v>
      </c>
      <c r="J200" s="15">
        <v>19.6</v>
      </c>
      <c r="K200" s="15"/>
      <c r="L200" s="22"/>
      <c r="M200" s="27"/>
      <c r="N200" s="22"/>
      <c r="O200" s="27"/>
      <c r="P200" s="27"/>
      <c r="Q200" s="40">
        <f>SUM(H200:H207)</f>
        <v>75.5</v>
      </c>
      <c r="R200" s="33">
        <f>Q200+Q208+Q214+Q210+Q212</f>
        <v>257.2</v>
      </c>
      <c r="S200" s="33" t="s">
        <v>28</v>
      </c>
    </row>
    <row r="201" spans="1:19" ht="31.5" customHeight="1">
      <c r="A201" s="43"/>
      <c r="B201" s="33"/>
      <c r="C201" s="43"/>
      <c r="D201" s="13" t="s">
        <v>24</v>
      </c>
      <c r="E201" s="13" t="s">
        <v>25</v>
      </c>
      <c r="F201" s="12" t="s">
        <v>237</v>
      </c>
      <c r="G201" s="14" t="s">
        <v>331</v>
      </c>
      <c r="H201" s="15">
        <f t="shared" si="14"/>
        <v>0.4</v>
      </c>
      <c r="I201" s="15">
        <f t="shared" si="17"/>
        <v>0.4</v>
      </c>
      <c r="J201" s="15">
        <v>0.4</v>
      </c>
      <c r="K201" s="15"/>
      <c r="L201" s="22"/>
      <c r="M201" s="27"/>
      <c r="N201" s="22"/>
      <c r="O201" s="27"/>
      <c r="P201" s="27"/>
      <c r="Q201" s="44"/>
      <c r="R201" s="33"/>
      <c r="S201" s="33"/>
    </row>
    <row r="202" spans="1:19" ht="39.75" customHeight="1">
      <c r="A202" s="43"/>
      <c r="B202" s="33"/>
      <c r="C202" s="43"/>
      <c r="D202" s="13" t="s">
        <v>24</v>
      </c>
      <c r="E202" s="13" t="s">
        <v>25</v>
      </c>
      <c r="F202" s="12" t="s">
        <v>332</v>
      </c>
      <c r="G202" s="14" t="s">
        <v>333</v>
      </c>
      <c r="H202" s="15">
        <f t="shared" si="14"/>
        <v>30</v>
      </c>
      <c r="I202" s="15">
        <f t="shared" si="17"/>
        <v>30</v>
      </c>
      <c r="J202" s="15">
        <v>30</v>
      </c>
      <c r="K202" s="15"/>
      <c r="L202" s="22"/>
      <c r="M202" s="27"/>
      <c r="N202" s="22"/>
      <c r="O202" s="27"/>
      <c r="P202" s="27"/>
      <c r="Q202" s="44"/>
      <c r="R202" s="33"/>
      <c r="S202" s="33"/>
    </row>
    <row r="203" spans="1:19" ht="30.75" customHeight="1">
      <c r="A203" s="43"/>
      <c r="B203" s="33"/>
      <c r="C203" s="43"/>
      <c r="D203" s="13" t="s">
        <v>24</v>
      </c>
      <c r="E203" s="13" t="s">
        <v>25</v>
      </c>
      <c r="F203" s="12" t="s">
        <v>334</v>
      </c>
      <c r="G203" s="14" t="s">
        <v>335</v>
      </c>
      <c r="H203" s="15">
        <f t="shared" si="14"/>
        <v>1.5</v>
      </c>
      <c r="I203" s="15">
        <f t="shared" si="17"/>
        <v>1.5</v>
      </c>
      <c r="J203" s="15">
        <v>1.5</v>
      </c>
      <c r="K203" s="15"/>
      <c r="L203" s="22"/>
      <c r="M203" s="27"/>
      <c r="N203" s="22"/>
      <c r="O203" s="27"/>
      <c r="P203" s="27"/>
      <c r="Q203" s="44"/>
      <c r="R203" s="33"/>
      <c r="S203" s="33"/>
    </row>
    <row r="204" spans="1:19" ht="30.75" customHeight="1">
      <c r="A204" s="43"/>
      <c r="B204" s="33"/>
      <c r="C204" s="43"/>
      <c r="D204" s="13" t="s">
        <v>24</v>
      </c>
      <c r="E204" s="13" t="s">
        <v>25</v>
      </c>
      <c r="F204" s="12" t="s">
        <v>336</v>
      </c>
      <c r="G204" s="14" t="s">
        <v>337</v>
      </c>
      <c r="H204" s="15">
        <f aca="true" t="shared" si="18" ref="H204:H237">J204+K204+N204+P204</f>
        <v>8</v>
      </c>
      <c r="I204" s="15">
        <f t="shared" si="17"/>
        <v>8</v>
      </c>
      <c r="J204" s="15">
        <v>8</v>
      </c>
      <c r="K204" s="15"/>
      <c r="L204" s="22"/>
      <c r="M204" s="27"/>
      <c r="N204" s="22"/>
      <c r="O204" s="27"/>
      <c r="P204" s="27"/>
      <c r="Q204" s="44"/>
      <c r="R204" s="33"/>
      <c r="S204" s="33"/>
    </row>
    <row r="205" spans="1:19" ht="30.75" customHeight="1">
      <c r="A205" s="43"/>
      <c r="B205" s="33"/>
      <c r="C205" s="43"/>
      <c r="D205" s="13" t="s">
        <v>24</v>
      </c>
      <c r="E205" s="13" t="s">
        <v>25</v>
      </c>
      <c r="F205" s="12" t="s">
        <v>338</v>
      </c>
      <c r="G205" s="14" t="s">
        <v>339</v>
      </c>
      <c r="H205" s="15">
        <f t="shared" si="18"/>
        <v>5</v>
      </c>
      <c r="I205" s="15">
        <f t="shared" si="17"/>
        <v>5</v>
      </c>
      <c r="J205" s="15">
        <v>5</v>
      </c>
      <c r="K205" s="15"/>
      <c r="L205" s="22"/>
      <c r="M205" s="27"/>
      <c r="N205" s="22"/>
      <c r="O205" s="27"/>
      <c r="P205" s="27"/>
      <c r="Q205" s="44"/>
      <c r="R205" s="33"/>
      <c r="S205" s="33"/>
    </row>
    <row r="206" spans="1:19" ht="30.75" customHeight="1">
      <c r="A206" s="43"/>
      <c r="B206" s="33"/>
      <c r="C206" s="43"/>
      <c r="D206" s="13" t="s">
        <v>24</v>
      </c>
      <c r="E206" s="13" t="s">
        <v>25</v>
      </c>
      <c r="F206" s="12" t="s">
        <v>338</v>
      </c>
      <c r="G206" s="14" t="s">
        <v>340</v>
      </c>
      <c r="H206" s="15">
        <f t="shared" si="18"/>
        <v>3</v>
      </c>
      <c r="I206" s="15">
        <f t="shared" si="17"/>
        <v>3</v>
      </c>
      <c r="J206" s="15">
        <v>3</v>
      </c>
      <c r="K206" s="15"/>
      <c r="L206" s="22"/>
      <c r="M206" s="27"/>
      <c r="N206" s="22"/>
      <c r="O206" s="27"/>
      <c r="P206" s="27"/>
      <c r="Q206" s="44"/>
      <c r="R206" s="33"/>
      <c r="S206" s="33"/>
    </row>
    <row r="207" spans="1:19" ht="30.75" customHeight="1">
      <c r="A207" s="43"/>
      <c r="B207" s="33"/>
      <c r="C207" s="43"/>
      <c r="D207" s="13" t="s">
        <v>24</v>
      </c>
      <c r="E207" s="13" t="s">
        <v>25</v>
      </c>
      <c r="F207" s="12" t="s">
        <v>341</v>
      </c>
      <c r="G207" s="14" t="s">
        <v>342</v>
      </c>
      <c r="H207" s="15">
        <f t="shared" si="18"/>
        <v>8</v>
      </c>
      <c r="I207" s="15">
        <f t="shared" si="17"/>
        <v>8</v>
      </c>
      <c r="J207" s="15">
        <v>8</v>
      </c>
      <c r="K207" s="15"/>
      <c r="L207" s="22"/>
      <c r="M207" s="27"/>
      <c r="N207" s="27"/>
      <c r="O207" s="27"/>
      <c r="P207" s="27"/>
      <c r="Q207" s="44"/>
      <c r="R207" s="33"/>
      <c r="S207" s="33"/>
    </row>
    <row r="208" spans="1:19" ht="42" customHeight="1">
      <c r="A208" s="43">
        <v>15</v>
      </c>
      <c r="B208" s="33" t="s">
        <v>328</v>
      </c>
      <c r="C208" s="33" t="s">
        <v>343</v>
      </c>
      <c r="D208" s="13" t="s">
        <v>24</v>
      </c>
      <c r="E208" s="13" t="s">
        <v>25</v>
      </c>
      <c r="F208" s="12" t="s">
        <v>41</v>
      </c>
      <c r="G208" s="14" t="s">
        <v>344</v>
      </c>
      <c r="H208" s="15">
        <f t="shared" si="18"/>
        <v>22.5</v>
      </c>
      <c r="I208" s="15">
        <f t="shared" si="17"/>
        <v>14</v>
      </c>
      <c r="J208" s="15"/>
      <c r="K208" s="15">
        <v>14</v>
      </c>
      <c r="L208" s="22"/>
      <c r="M208" s="12">
        <v>0.5</v>
      </c>
      <c r="N208" s="22">
        <v>8.5</v>
      </c>
      <c r="O208" s="27"/>
      <c r="P208" s="27"/>
      <c r="Q208" s="40">
        <f>H208+H209</f>
        <v>33.3</v>
      </c>
      <c r="R208" s="33"/>
      <c r="S208" s="33" t="s">
        <v>47</v>
      </c>
    </row>
    <row r="209" spans="1:19" ht="42" customHeight="1">
      <c r="A209" s="43"/>
      <c r="B209" s="33"/>
      <c r="C209" s="33"/>
      <c r="D209" s="13" t="s">
        <v>24</v>
      </c>
      <c r="E209" s="13" t="s">
        <v>25</v>
      </c>
      <c r="F209" s="12" t="s">
        <v>41</v>
      </c>
      <c r="G209" s="14" t="s">
        <v>345</v>
      </c>
      <c r="H209" s="15">
        <f t="shared" si="18"/>
        <v>10.8</v>
      </c>
      <c r="I209" s="15">
        <f t="shared" si="17"/>
        <v>10.8</v>
      </c>
      <c r="J209" s="15"/>
      <c r="K209" s="15">
        <v>10.8</v>
      </c>
      <c r="L209" s="22"/>
      <c r="M209" s="27"/>
      <c r="N209" s="28"/>
      <c r="O209" s="27"/>
      <c r="P209" s="27"/>
      <c r="Q209" s="40"/>
      <c r="R209" s="33"/>
      <c r="S209" s="33"/>
    </row>
    <row r="210" spans="1:19" ht="42" customHeight="1">
      <c r="A210" s="43"/>
      <c r="B210" s="33"/>
      <c r="C210" s="33" t="s">
        <v>346</v>
      </c>
      <c r="D210" s="13" t="s">
        <v>24</v>
      </c>
      <c r="E210" s="13" t="s">
        <v>25</v>
      </c>
      <c r="F210" s="12"/>
      <c r="G210" s="14" t="s">
        <v>347</v>
      </c>
      <c r="H210" s="15">
        <f t="shared" si="18"/>
        <v>47.2</v>
      </c>
      <c r="I210" s="15">
        <f t="shared" si="17"/>
        <v>47.2</v>
      </c>
      <c r="J210" s="15"/>
      <c r="K210" s="15">
        <v>47.2</v>
      </c>
      <c r="L210" s="22"/>
      <c r="M210" s="27"/>
      <c r="N210" s="28"/>
      <c r="O210" s="27"/>
      <c r="P210" s="27"/>
      <c r="Q210" s="40">
        <f>H210+H211</f>
        <v>57.2</v>
      </c>
      <c r="R210" s="33"/>
      <c r="S210" s="33" t="s">
        <v>47</v>
      </c>
    </row>
    <row r="211" spans="1:19" ht="42" customHeight="1">
      <c r="A211" s="43"/>
      <c r="B211" s="33"/>
      <c r="C211" s="33"/>
      <c r="D211" s="13" t="s">
        <v>24</v>
      </c>
      <c r="E211" s="13" t="s">
        <v>25</v>
      </c>
      <c r="F211" s="12"/>
      <c r="G211" s="14" t="s">
        <v>348</v>
      </c>
      <c r="H211" s="15">
        <f t="shared" si="18"/>
        <v>10</v>
      </c>
      <c r="I211" s="15">
        <f t="shared" si="17"/>
        <v>10</v>
      </c>
      <c r="J211" s="15"/>
      <c r="K211" s="15">
        <v>10</v>
      </c>
      <c r="L211" s="22"/>
      <c r="M211" s="27"/>
      <c r="N211" s="28"/>
      <c r="O211" s="27"/>
      <c r="P211" s="27"/>
      <c r="Q211" s="40"/>
      <c r="R211" s="33"/>
      <c r="S211" s="33"/>
    </row>
    <row r="212" spans="1:19" ht="57" customHeight="1">
      <c r="A212" s="43"/>
      <c r="B212" s="33"/>
      <c r="C212" s="33" t="s">
        <v>349</v>
      </c>
      <c r="D212" s="13" t="s">
        <v>24</v>
      </c>
      <c r="E212" s="13" t="s">
        <v>25</v>
      </c>
      <c r="F212" s="12"/>
      <c r="G212" s="14" t="s">
        <v>350</v>
      </c>
      <c r="H212" s="15">
        <f t="shared" si="18"/>
        <v>24</v>
      </c>
      <c r="I212" s="15">
        <f t="shared" si="17"/>
        <v>24</v>
      </c>
      <c r="J212" s="15"/>
      <c r="K212" s="15">
        <v>24</v>
      </c>
      <c r="L212" s="22"/>
      <c r="M212" s="27"/>
      <c r="N212" s="28"/>
      <c r="O212" s="27"/>
      <c r="P212" s="27"/>
      <c r="Q212" s="40">
        <f>H212+H213</f>
        <v>46</v>
      </c>
      <c r="R212" s="33"/>
      <c r="S212" s="33" t="s">
        <v>47</v>
      </c>
    </row>
    <row r="213" spans="1:19" ht="78.75" customHeight="1">
      <c r="A213" s="43"/>
      <c r="B213" s="33"/>
      <c r="C213" s="33"/>
      <c r="D213" s="13" t="s">
        <v>24</v>
      </c>
      <c r="E213" s="13" t="s">
        <v>25</v>
      </c>
      <c r="F213" s="12"/>
      <c r="G213" s="14" t="s">
        <v>351</v>
      </c>
      <c r="H213" s="15">
        <f t="shared" si="18"/>
        <v>22</v>
      </c>
      <c r="I213" s="15">
        <f t="shared" si="17"/>
        <v>22</v>
      </c>
      <c r="J213" s="15"/>
      <c r="K213" s="15">
        <v>22</v>
      </c>
      <c r="L213" s="22"/>
      <c r="M213" s="27"/>
      <c r="N213" s="27"/>
      <c r="O213" s="27"/>
      <c r="P213" s="27"/>
      <c r="Q213" s="40"/>
      <c r="R213" s="33"/>
      <c r="S213" s="33"/>
    </row>
    <row r="214" spans="1:19" ht="42" customHeight="1">
      <c r="A214" s="43"/>
      <c r="B214" s="33"/>
      <c r="C214" s="33" t="s">
        <v>352</v>
      </c>
      <c r="D214" s="13" t="s">
        <v>24</v>
      </c>
      <c r="E214" s="13" t="s">
        <v>25</v>
      </c>
      <c r="F214" s="12" t="s">
        <v>37</v>
      </c>
      <c r="G214" s="14" t="s">
        <v>311</v>
      </c>
      <c r="H214" s="15">
        <f t="shared" si="18"/>
        <v>15</v>
      </c>
      <c r="I214" s="15">
        <f t="shared" si="17"/>
        <v>15</v>
      </c>
      <c r="J214" s="15"/>
      <c r="K214" s="15">
        <v>15</v>
      </c>
      <c r="L214" s="22"/>
      <c r="M214" s="27"/>
      <c r="N214" s="27"/>
      <c r="O214" s="27"/>
      <c r="P214" s="27"/>
      <c r="Q214" s="40">
        <f>SUM(H214:H216)</f>
        <v>45.2</v>
      </c>
      <c r="R214" s="33"/>
      <c r="S214" s="33" t="s">
        <v>47</v>
      </c>
    </row>
    <row r="215" spans="1:19" ht="42" customHeight="1">
      <c r="A215" s="43"/>
      <c r="B215" s="33"/>
      <c r="C215" s="33"/>
      <c r="D215" s="13" t="s">
        <v>32</v>
      </c>
      <c r="E215" s="13" t="s">
        <v>70</v>
      </c>
      <c r="F215" s="12" t="s">
        <v>71</v>
      </c>
      <c r="G215" s="14" t="s">
        <v>353</v>
      </c>
      <c r="H215" s="15">
        <f t="shared" si="18"/>
        <v>27.2</v>
      </c>
      <c r="I215" s="15">
        <f t="shared" si="17"/>
        <v>27.2</v>
      </c>
      <c r="J215" s="15">
        <v>27.2</v>
      </c>
      <c r="K215" s="15"/>
      <c r="L215" s="22"/>
      <c r="M215" s="27"/>
      <c r="N215" s="27"/>
      <c r="O215" s="27"/>
      <c r="P215" s="27"/>
      <c r="Q215" s="40"/>
      <c r="R215" s="33"/>
      <c r="S215" s="33"/>
    </row>
    <row r="216" spans="1:19" ht="42" customHeight="1">
      <c r="A216" s="43"/>
      <c r="B216" s="33"/>
      <c r="C216" s="33"/>
      <c r="D216" s="13" t="s">
        <v>24</v>
      </c>
      <c r="E216" s="13" t="s">
        <v>25</v>
      </c>
      <c r="F216" s="12" t="s">
        <v>254</v>
      </c>
      <c r="G216" s="14" t="s">
        <v>354</v>
      </c>
      <c r="H216" s="15">
        <f t="shared" si="18"/>
        <v>3</v>
      </c>
      <c r="I216" s="15">
        <f aca="true" t="shared" si="19" ref="I216:I236">J216+K216+L216</f>
        <v>3</v>
      </c>
      <c r="J216" s="15">
        <v>3</v>
      </c>
      <c r="K216" s="15"/>
      <c r="L216" s="22"/>
      <c r="M216" s="27"/>
      <c r="N216" s="27"/>
      <c r="O216" s="27"/>
      <c r="P216" s="27"/>
      <c r="Q216" s="40"/>
      <c r="R216" s="33"/>
      <c r="S216" s="33"/>
    </row>
    <row r="217" spans="1:19" ht="42" customHeight="1">
      <c r="A217" s="43">
        <v>16</v>
      </c>
      <c r="B217" s="33" t="s">
        <v>355</v>
      </c>
      <c r="C217" s="33" t="s">
        <v>356</v>
      </c>
      <c r="D217" s="13" t="s">
        <v>24</v>
      </c>
      <c r="E217" s="13" t="s">
        <v>25</v>
      </c>
      <c r="F217" s="12" t="s">
        <v>58</v>
      </c>
      <c r="G217" s="14" t="s">
        <v>357</v>
      </c>
      <c r="H217" s="15">
        <f t="shared" si="18"/>
        <v>13.6</v>
      </c>
      <c r="I217" s="15">
        <f t="shared" si="19"/>
        <v>13.6</v>
      </c>
      <c r="J217" s="15">
        <v>13.6</v>
      </c>
      <c r="K217" s="15"/>
      <c r="L217" s="22"/>
      <c r="M217" s="27"/>
      <c r="N217" s="22"/>
      <c r="O217" s="27"/>
      <c r="P217" s="27"/>
      <c r="Q217" s="40">
        <f>SUM(H217:H224)</f>
        <v>79.5</v>
      </c>
      <c r="R217" s="33">
        <f>Q217+Q225+Q230</f>
        <v>224.7</v>
      </c>
      <c r="S217" s="33" t="s">
        <v>28</v>
      </c>
    </row>
    <row r="218" spans="1:19" ht="30.75" customHeight="1">
      <c r="A218" s="43"/>
      <c r="B218" s="33"/>
      <c r="C218" s="33"/>
      <c r="D218" s="13" t="s">
        <v>24</v>
      </c>
      <c r="E218" s="13" t="s">
        <v>25</v>
      </c>
      <c r="F218" s="12" t="s">
        <v>58</v>
      </c>
      <c r="G218" s="14" t="s">
        <v>358</v>
      </c>
      <c r="H218" s="15">
        <f t="shared" si="18"/>
        <v>1.5</v>
      </c>
      <c r="I218" s="15">
        <f t="shared" si="19"/>
        <v>1.5</v>
      </c>
      <c r="J218" s="15">
        <v>1.5</v>
      </c>
      <c r="K218" s="15"/>
      <c r="L218" s="22"/>
      <c r="M218" s="27"/>
      <c r="N218" s="27"/>
      <c r="O218" s="27"/>
      <c r="P218" s="27"/>
      <c r="Q218" s="40"/>
      <c r="R218" s="33"/>
      <c r="S218" s="33"/>
    </row>
    <row r="219" spans="1:19" ht="57" customHeight="1">
      <c r="A219" s="43"/>
      <c r="B219" s="33"/>
      <c r="C219" s="33"/>
      <c r="D219" s="13" t="s">
        <v>24</v>
      </c>
      <c r="E219" s="13" t="s">
        <v>25</v>
      </c>
      <c r="F219" s="12" t="s">
        <v>58</v>
      </c>
      <c r="G219" s="14" t="s">
        <v>359</v>
      </c>
      <c r="H219" s="15">
        <f t="shared" si="18"/>
        <v>31.5</v>
      </c>
      <c r="I219" s="15">
        <f t="shared" si="19"/>
        <v>31.5</v>
      </c>
      <c r="J219" s="15">
        <v>31.5</v>
      </c>
      <c r="K219" s="15"/>
      <c r="L219" s="22"/>
      <c r="M219" s="27"/>
      <c r="N219" s="22"/>
      <c r="O219" s="27"/>
      <c r="P219" s="27"/>
      <c r="Q219" s="40"/>
      <c r="R219" s="33"/>
      <c r="S219" s="33"/>
    </row>
    <row r="220" spans="1:19" ht="34.5" customHeight="1">
      <c r="A220" s="43"/>
      <c r="B220" s="33"/>
      <c r="C220" s="33"/>
      <c r="D220" s="13" t="s">
        <v>24</v>
      </c>
      <c r="E220" s="13" t="s">
        <v>82</v>
      </c>
      <c r="F220" s="12" t="s">
        <v>166</v>
      </c>
      <c r="G220" s="14" t="s">
        <v>360</v>
      </c>
      <c r="H220" s="15">
        <f t="shared" si="18"/>
        <v>5.7</v>
      </c>
      <c r="I220" s="15">
        <f t="shared" si="19"/>
        <v>5.7</v>
      </c>
      <c r="J220" s="15">
        <v>5.7</v>
      </c>
      <c r="K220" s="15"/>
      <c r="L220" s="22"/>
      <c r="M220" s="27"/>
      <c r="N220" s="22"/>
      <c r="O220" s="27"/>
      <c r="P220" s="27"/>
      <c r="Q220" s="40"/>
      <c r="R220" s="33"/>
      <c r="S220" s="33"/>
    </row>
    <row r="221" spans="1:19" ht="24.75" customHeight="1">
      <c r="A221" s="43"/>
      <c r="B221" s="33"/>
      <c r="C221" s="33"/>
      <c r="D221" s="13" t="s">
        <v>32</v>
      </c>
      <c r="E221" s="13" t="s">
        <v>41</v>
      </c>
      <c r="F221" s="12" t="s">
        <v>41</v>
      </c>
      <c r="G221" s="14" t="s">
        <v>361</v>
      </c>
      <c r="H221" s="15">
        <f t="shared" si="18"/>
        <v>18.9</v>
      </c>
      <c r="I221" s="15">
        <f t="shared" si="19"/>
        <v>18.9</v>
      </c>
      <c r="J221" s="15">
        <v>18.9</v>
      </c>
      <c r="K221" s="15"/>
      <c r="L221" s="22"/>
      <c r="M221" s="27"/>
      <c r="N221" s="27"/>
      <c r="O221" s="27"/>
      <c r="P221" s="27"/>
      <c r="Q221" s="40"/>
      <c r="R221" s="33"/>
      <c r="S221" s="33"/>
    </row>
    <row r="222" spans="1:19" ht="27" customHeight="1">
      <c r="A222" s="43"/>
      <c r="B222" s="33"/>
      <c r="C222" s="33"/>
      <c r="D222" s="13" t="s">
        <v>32</v>
      </c>
      <c r="E222" s="13" t="s">
        <v>41</v>
      </c>
      <c r="F222" s="12" t="s">
        <v>41</v>
      </c>
      <c r="G222" s="14" t="s">
        <v>362</v>
      </c>
      <c r="H222" s="15">
        <f t="shared" si="18"/>
        <v>4</v>
      </c>
      <c r="I222" s="15">
        <f t="shared" si="19"/>
        <v>4</v>
      </c>
      <c r="J222" s="15">
        <v>4</v>
      </c>
      <c r="K222" s="15"/>
      <c r="L222" s="22"/>
      <c r="M222" s="27"/>
      <c r="N222" s="27"/>
      <c r="O222" s="27"/>
      <c r="P222" s="27"/>
      <c r="Q222" s="40"/>
      <c r="R222" s="33"/>
      <c r="S222" s="33"/>
    </row>
    <row r="223" spans="1:19" ht="28.5" customHeight="1">
      <c r="A223" s="43"/>
      <c r="B223" s="33"/>
      <c r="C223" s="33"/>
      <c r="D223" s="13" t="s">
        <v>32</v>
      </c>
      <c r="E223" s="13" t="s">
        <v>33</v>
      </c>
      <c r="F223" s="12" t="s">
        <v>33</v>
      </c>
      <c r="G223" s="14" t="s">
        <v>363</v>
      </c>
      <c r="H223" s="15">
        <f t="shared" si="18"/>
        <v>1.3</v>
      </c>
      <c r="I223" s="15">
        <f t="shared" si="19"/>
        <v>1.3</v>
      </c>
      <c r="J223" s="15"/>
      <c r="K223" s="15">
        <v>1.3</v>
      </c>
      <c r="L223" s="22"/>
      <c r="M223" s="27"/>
      <c r="N223" s="27"/>
      <c r="O223" s="27"/>
      <c r="P223" s="27"/>
      <c r="Q223" s="40"/>
      <c r="R223" s="33"/>
      <c r="S223" s="33"/>
    </row>
    <row r="224" spans="1:19" ht="27.75" customHeight="1">
      <c r="A224" s="43"/>
      <c r="B224" s="33"/>
      <c r="C224" s="33"/>
      <c r="D224" s="13" t="s">
        <v>24</v>
      </c>
      <c r="E224" s="13" t="s">
        <v>25</v>
      </c>
      <c r="F224" s="12" t="s">
        <v>37</v>
      </c>
      <c r="G224" s="14" t="s">
        <v>364</v>
      </c>
      <c r="H224" s="15">
        <f t="shared" si="18"/>
        <v>3</v>
      </c>
      <c r="I224" s="15">
        <f t="shared" si="19"/>
        <v>3</v>
      </c>
      <c r="J224" s="15">
        <v>3</v>
      </c>
      <c r="K224" s="15"/>
      <c r="L224" s="22"/>
      <c r="M224" s="27"/>
      <c r="N224" s="27"/>
      <c r="O224" s="27"/>
      <c r="P224" s="27"/>
      <c r="Q224" s="40"/>
      <c r="R224" s="33"/>
      <c r="S224" s="33"/>
    </row>
    <row r="225" spans="1:19" ht="31.5" customHeight="1">
      <c r="A225" s="43"/>
      <c r="B225" s="33"/>
      <c r="C225" s="33" t="s">
        <v>365</v>
      </c>
      <c r="D225" s="13" t="s">
        <v>24</v>
      </c>
      <c r="E225" s="13" t="s">
        <v>25</v>
      </c>
      <c r="F225" s="12" t="s">
        <v>37</v>
      </c>
      <c r="G225" s="14" t="s">
        <v>366</v>
      </c>
      <c r="H225" s="15">
        <f t="shared" si="18"/>
        <v>18</v>
      </c>
      <c r="I225" s="15">
        <f t="shared" si="19"/>
        <v>18</v>
      </c>
      <c r="J225" s="15"/>
      <c r="K225" s="15">
        <v>18</v>
      </c>
      <c r="L225" s="22"/>
      <c r="M225" s="27"/>
      <c r="N225" s="27"/>
      <c r="O225" s="27"/>
      <c r="P225" s="27"/>
      <c r="Q225" s="40">
        <f>SUM(H225:H229)</f>
        <v>44.5</v>
      </c>
      <c r="R225" s="33"/>
      <c r="S225" s="33" t="s">
        <v>47</v>
      </c>
    </row>
    <row r="226" spans="1:19" ht="25.5" customHeight="1">
      <c r="A226" s="43"/>
      <c r="B226" s="33"/>
      <c r="C226" s="33"/>
      <c r="D226" s="13" t="s">
        <v>32</v>
      </c>
      <c r="E226" s="13" t="s">
        <v>33</v>
      </c>
      <c r="F226" s="12" t="s">
        <v>33</v>
      </c>
      <c r="G226" s="14" t="s">
        <v>367</v>
      </c>
      <c r="H226" s="15">
        <f t="shared" si="18"/>
        <v>4.8</v>
      </c>
      <c r="I226" s="15">
        <f t="shared" si="19"/>
        <v>4.8</v>
      </c>
      <c r="J226" s="15"/>
      <c r="K226" s="15">
        <v>4.8</v>
      </c>
      <c r="L226" s="22"/>
      <c r="M226" s="27"/>
      <c r="N226" s="27"/>
      <c r="O226" s="27"/>
      <c r="P226" s="27"/>
      <c r="Q226" s="40"/>
      <c r="R226" s="33"/>
      <c r="S226" s="33"/>
    </row>
    <row r="227" spans="1:19" ht="27.75" customHeight="1">
      <c r="A227" s="43"/>
      <c r="B227" s="33"/>
      <c r="C227" s="33"/>
      <c r="D227" s="13" t="s">
        <v>24</v>
      </c>
      <c r="E227" s="13" t="s">
        <v>25</v>
      </c>
      <c r="F227" s="12" t="s">
        <v>237</v>
      </c>
      <c r="G227" s="14" t="s">
        <v>368</v>
      </c>
      <c r="H227" s="15">
        <f t="shared" si="18"/>
        <v>0.5</v>
      </c>
      <c r="I227" s="15">
        <f t="shared" si="19"/>
        <v>0.5</v>
      </c>
      <c r="J227" s="15"/>
      <c r="K227" s="15">
        <v>0.5</v>
      </c>
      <c r="L227" s="22"/>
      <c r="M227" s="27"/>
      <c r="N227" s="27"/>
      <c r="O227" s="27"/>
      <c r="P227" s="27"/>
      <c r="Q227" s="40"/>
      <c r="R227" s="33"/>
      <c r="S227" s="33"/>
    </row>
    <row r="228" spans="1:19" ht="28.5" customHeight="1">
      <c r="A228" s="43"/>
      <c r="B228" s="33"/>
      <c r="C228" s="33"/>
      <c r="D228" s="13" t="s">
        <v>32</v>
      </c>
      <c r="E228" s="13" t="s">
        <v>41</v>
      </c>
      <c r="F228" s="12" t="s">
        <v>41</v>
      </c>
      <c r="G228" s="14" t="s">
        <v>369</v>
      </c>
      <c r="H228" s="15">
        <f t="shared" si="18"/>
        <v>13.2</v>
      </c>
      <c r="I228" s="15">
        <f t="shared" si="19"/>
        <v>13.2</v>
      </c>
      <c r="J228" s="15"/>
      <c r="K228" s="15">
        <v>13.2</v>
      </c>
      <c r="L228" s="22"/>
      <c r="M228" s="27"/>
      <c r="N228" s="27"/>
      <c r="O228" s="27"/>
      <c r="P228" s="27"/>
      <c r="Q228" s="40"/>
      <c r="R228" s="33"/>
      <c r="S228" s="33"/>
    </row>
    <row r="229" spans="1:19" ht="33" customHeight="1">
      <c r="A229" s="43"/>
      <c r="B229" s="33"/>
      <c r="C229" s="33"/>
      <c r="D229" s="13" t="s">
        <v>24</v>
      </c>
      <c r="E229" s="13" t="s">
        <v>25</v>
      </c>
      <c r="F229" s="12" t="s">
        <v>58</v>
      </c>
      <c r="G229" s="14" t="s">
        <v>370</v>
      </c>
      <c r="H229" s="15">
        <f t="shared" si="18"/>
        <v>8</v>
      </c>
      <c r="I229" s="15">
        <f t="shared" si="19"/>
        <v>8</v>
      </c>
      <c r="J229" s="15"/>
      <c r="K229" s="15">
        <v>8</v>
      </c>
      <c r="L229" s="22"/>
      <c r="M229" s="27"/>
      <c r="N229" s="27"/>
      <c r="O229" s="27"/>
      <c r="P229" s="27"/>
      <c r="Q229" s="40"/>
      <c r="R229" s="33"/>
      <c r="S229" s="33"/>
    </row>
    <row r="230" spans="1:19" ht="33" customHeight="1">
      <c r="A230" s="43">
        <v>16</v>
      </c>
      <c r="B230" s="33" t="s">
        <v>355</v>
      </c>
      <c r="C230" s="33" t="s">
        <v>371</v>
      </c>
      <c r="D230" s="13" t="s">
        <v>32</v>
      </c>
      <c r="E230" s="13" t="s">
        <v>41</v>
      </c>
      <c r="F230" s="12" t="s">
        <v>41</v>
      </c>
      <c r="G230" s="14" t="s">
        <v>372</v>
      </c>
      <c r="H230" s="15">
        <f t="shared" si="18"/>
        <v>23.4</v>
      </c>
      <c r="I230" s="15">
        <f t="shared" si="19"/>
        <v>23.4</v>
      </c>
      <c r="J230" s="15"/>
      <c r="K230" s="15">
        <v>23.4</v>
      </c>
      <c r="L230" s="22"/>
      <c r="M230" s="27"/>
      <c r="N230" s="27"/>
      <c r="O230" s="27"/>
      <c r="P230" s="27"/>
      <c r="Q230" s="40">
        <f>SUM(H230:H232)</f>
        <v>100.69999999999999</v>
      </c>
      <c r="R230" s="33"/>
      <c r="S230" s="33" t="s">
        <v>47</v>
      </c>
    </row>
    <row r="231" spans="1:19" ht="48" customHeight="1">
      <c r="A231" s="43"/>
      <c r="B231" s="33"/>
      <c r="C231" s="33"/>
      <c r="D231" s="13" t="s">
        <v>24</v>
      </c>
      <c r="E231" s="13" t="s">
        <v>25</v>
      </c>
      <c r="F231" s="12" t="s">
        <v>332</v>
      </c>
      <c r="G231" s="14" t="s">
        <v>373</v>
      </c>
      <c r="H231" s="15">
        <f t="shared" si="18"/>
        <v>12</v>
      </c>
      <c r="I231" s="15">
        <f t="shared" si="19"/>
        <v>12</v>
      </c>
      <c r="J231" s="15"/>
      <c r="K231" s="15">
        <v>12</v>
      </c>
      <c r="L231" s="22"/>
      <c r="M231" s="27"/>
      <c r="N231" s="27"/>
      <c r="O231" s="27"/>
      <c r="P231" s="27"/>
      <c r="Q231" s="40"/>
      <c r="R231" s="33"/>
      <c r="S231" s="33"/>
    </row>
    <row r="232" spans="1:19" ht="39" customHeight="1">
      <c r="A232" s="43"/>
      <c r="B232" s="33"/>
      <c r="C232" s="33"/>
      <c r="D232" s="13" t="s">
        <v>32</v>
      </c>
      <c r="E232" s="13" t="s">
        <v>70</v>
      </c>
      <c r="F232" s="12" t="s">
        <v>71</v>
      </c>
      <c r="G232" s="14" t="s">
        <v>374</v>
      </c>
      <c r="H232" s="15">
        <f t="shared" si="18"/>
        <v>65.3</v>
      </c>
      <c r="I232" s="15">
        <f t="shared" si="19"/>
        <v>65.3</v>
      </c>
      <c r="J232" s="15">
        <v>65.3</v>
      </c>
      <c r="K232" s="15"/>
      <c r="L232" s="22"/>
      <c r="M232" s="27"/>
      <c r="N232" s="27"/>
      <c r="O232" s="27"/>
      <c r="P232" s="27"/>
      <c r="Q232" s="40"/>
      <c r="R232" s="33"/>
      <c r="S232" s="33"/>
    </row>
    <row r="233" spans="1:19" ht="31.5" customHeight="1">
      <c r="A233" s="43">
        <v>17</v>
      </c>
      <c r="B233" s="33" t="s">
        <v>375</v>
      </c>
      <c r="C233" s="33" t="s">
        <v>376</v>
      </c>
      <c r="D233" s="13" t="s">
        <v>32</v>
      </c>
      <c r="E233" s="13" t="s">
        <v>70</v>
      </c>
      <c r="F233" s="12" t="s">
        <v>71</v>
      </c>
      <c r="G233" s="14" t="s">
        <v>377</v>
      </c>
      <c r="H233" s="15">
        <f t="shared" si="18"/>
        <v>24</v>
      </c>
      <c r="I233" s="15">
        <f t="shared" si="19"/>
        <v>24</v>
      </c>
      <c r="J233" s="15">
        <v>24</v>
      </c>
      <c r="K233" s="15"/>
      <c r="L233" s="22"/>
      <c r="M233" s="27"/>
      <c r="N233" s="27"/>
      <c r="O233" s="27"/>
      <c r="P233" s="27"/>
      <c r="Q233" s="40">
        <f>SUM(H233:H236)</f>
        <v>144.10000000000002</v>
      </c>
      <c r="R233" s="33">
        <f>Q233+Q237+Q239+Q250+Q254+Q240</f>
        <v>477.6</v>
      </c>
      <c r="S233" s="33" t="s">
        <v>28</v>
      </c>
    </row>
    <row r="234" spans="1:19" ht="33" customHeight="1">
      <c r="A234" s="43"/>
      <c r="B234" s="33"/>
      <c r="C234" s="43"/>
      <c r="D234" s="13" t="s">
        <v>24</v>
      </c>
      <c r="E234" s="13" t="s">
        <v>25</v>
      </c>
      <c r="F234" s="12" t="s">
        <v>26</v>
      </c>
      <c r="G234" s="14" t="s">
        <v>378</v>
      </c>
      <c r="H234" s="15">
        <f t="shared" si="18"/>
        <v>57.9</v>
      </c>
      <c r="I234" s="15">
        <f t="shared" si="19"/>
        <v>57.9</v>
      </c>
      <c r="J234" s="15">
        <v>57.9</v>
      </c>
      <c r="K234" s="15"/>
      <c r="L234" s="22"/>
      <c r="M234" s="27"/>
      <c r="N234" s="27"/>
      <c r="O234" s="27"/>
      <c r="P234" s="27"/>
      <c r="Q234" s="44"/>
      <c r="R234" s="33"/>
      <c r="S234" s="33"/>
    </row>
    <row r="235" spans="1:19" ht="63" customHeight="1">
      <c r="A235" s="43"/>
      <c r="B235" s="33"/>
      <c r="C235" s="43"/>
      <c r="D235" s="13" t="s">
        <v>24</v>
      </c>
      <c r="E235" s="13" t="s">
        <v>25</v>
      </c>
      <c r="F235" s="12" t="s">
        <v>58</v>
      </c>
      <c r="G235" s="14" t="s">
        <v>379</v>
      </c>
      <c r="H235" s="15">
        <f t="shared" si="18"/>
        <v>17.2</v>
      </c>
      <c r="I235" s="15">
        <f t="shared" si="19"/>
        <v>17.2</v>
      </c>
      <c r="J235" s="15">
        <v>17.2</v>
      </c>
      <c r="K235" s="15"/>
      <c r="L235" s="22"/>
      <c r="M235" s="27"/>
      <c r="N235" s="27"/>
      <c r="O235" s="27"/>
      <c r="P235" s="27"/>
      <c r="Q235" s="44"/>
      <c r="R235" s="33"/>
      <c r="S235" s="33"/>
    </row>
    <row r="236" spans="1:19" ht="33.75" customHeight="1">
      <c r="A236" s="43"/>
      <c r="B236" s="33"/>
      <c r="C236" s="43"/>
      <c r="D236" s="13" t="s">
        <v>24</v>
      </c>
      <c r="E236" s="13" t="s">
        <v>25</v>
      </c>
      <c r="F236" s="12" t="s">
        <v>41</v>
      </c>
      <c r="G236" s="14" t="s">
        <v>380</v>
      </c>
      <c r="H236" s="15">
        <f t="shared" si="18"/>
        <v>45</v>
      </c>
      <c r="I236" s="15">
        <f t="shared" si="19"/>
        <v>45</v>
      </c>
      <c r="J236" s="15">
        <v>45</v>
      </c>
      <c r="K236" s="15"/>
      <c r="L236" s="22"/>
      <c r="M236" s="27"/>
      <c r="N236" s="27"/>
      <c r="O236" s="27"/>
      <c r="P236" s="27"/>
      <c r="Q236" s="44"/>
      <c r="R236" s="33"/>
      <c r="S236" s="33"/>
    </row>
    <row r="237" spans="1:19" ht="33.75" customHeight="1">
      <c r="A237" s="43"/>
      <c r="B237" s="33"/>
      <c r="C237" s="43" t="s">
        <v>381</v>
      </c>
      <c r="D237" s="13" t="s">
        <v>24</v>
      </c>
      <c r="E237" s="13" t="s">
        <v>25</v>
      </c>
      <c r="F237" s="12"/>
      <c r="G237" s="14" t="s">
        <v>382</v>
      </c>
      <c r="H237" s="15">
        <f t="shared" si="18"/>
        <v>25.6</v>
      </c>
      <c r="I237" s="15">
        <v>25.6</v>
      </c>
      <c r="J237" s="15"/>
      <c r="K237" s="15">
        <v>25.6</v>
      </c>
      <c r="L237" s="22"/>
      <c r="M237" s="27"/>
      <c r="N237" s="27"/>
      <c r="O237" s="27"/>
      <c r="P237" s="27"/>
      <c r="Q237" s="44">
        <v>47.6</v>
      </c>
      <c r="R237" s="33"/>
      <c r="S237" s="33" t="s">
        <v>28</v>
      </c>
    </row>
    <row r="238" spans="1:19" ht="45.75" customHeight="1">
      <c r="A238" s="43"/>
      <c r="B238" s="33"/>
      <c r="C238" s="43"/>
      <c r="D238" s="13" t="s">
        <v>24</v>
      </c>
      <c r="E238" s="13" t="s">
        <v>82</v>
      </c>
      <c r="F238" s="12"/>
      <c r="G238" s="14" t="s">
        <v>383</v>
      </c>
      <c r="H238" s="15">
        <v>22</v>
      </c>
      <c r="I238" s="15">
        <v>22</v>
      </c>
      <c r="J238" s="15"/>
      <c r="K238" s="15">
        <v>22</v>
      </c>
      <c r="L238" s="22"/>
      <c r="M238" s="29"/>
      <c r="N238" s="29"/>
      <c r="O238" s="27"/>
      <c r="P238" s="27"/>
      <c r="Q238" s="44"/>
      <c r="R238" s="33"/>
      <c r="S238" s="33"/>
    </row>
    <row r="239" spans="1:19" ht="51.75" customHeight="1">
      <c r="A239" s="43"/>
      <c r="B239" s="33"/>
      <c r="C239" s="13" t="s">
        <v>384</v>
      </c>
      <c r="D239" s="13" t="s">
        <v>32</v>
      </c>
      <c r="E239" s="13" t="s">
        <v>41</v>
      </c>
      <c r="F239" s="12" t="s">
        <v>41</v>
      </c>
      <c r="G239" s="14" t="s">
        <v>385</v>
      </c>
      <c r="H239" s="15">
        <f aca="true" t="shared" si="20" ref="H239:H272">J239+K239+N239+P239</f>
        <v>19.8</v>
      </c>
      <c r="I239" s="15">
        <f aca="true" t="shared" si="21" ref="I239:I249">J239+K239+L239</f>
        <v>19.8</v>
      </c>
      <c r="J239" s="15"/>
      <c r="K239" s="15">
        <v>19.8</v>
      </c>
      <c r="L239" s="22"/>
      <c r="M239" s="29"/>
      <c r="N239" s="29"/>
      <c r="O239" s="27"/>
      <c r="P239" s="27"/>
      <c r="Q239" s="25">
        <f>H239</f>
        <v>19.8</v>
      </c>
      <c r="R239" s="33"/>
      <c r="S239" s="13" t="s">
        <v>28</v>
      </c>
    </row>
    <row r="240" spans="1:19" ht="27.75" customHeight="1">
      <c r="A240" s="43">
        <v>17</v>
      </c>
      <c r="B240" s="33" t="s">
        <v>375</v>
      </c>
      <c r="C240" s="33" t="s">
        <v>386</v>
      </c>
      <c r="D240" s="13" t="s">
        <v>24</v>
      </c>
      <c r="E240" s="13" t="s">
        <v>82</v>
      </c>
      <c r="F240" s="12" t="s">
        <v>166</v>
      </c>
      <c r="G240" s="14" t="s">
        <v>387</v>
      </c>
      <c r="H240" s="15">
        <f t="shared" si="20"/>
        <v>0.9</v>
      </c>
      <c r="I240" s="15">
        <f t="shared" si="21"/>
        <v>0.9</v>
      </c>
      <c r="J240" s="15">
        <v>0.9</v>
      </c>
      <c r="K240" s="15"/>
      <c r="L240" s="22"/>
      <c r="M240" s="27"/>
      <c r="N240" s="27"/>
      <c r="O240" s="27"/>
      <c r="P240" s="27"/>
      <c r="Q240" s="40">
        <f>SUM(H240:H249)</f>
        <v>125.4</v>
      </c>
      <c r="R240" s="33"/>
      <c r="S240" s="33" t="s">
        <v>28</v>
      </c>
    </row>
    <row r="241" spans="1:19" ht="30" customHeight="1">
      <c r="A241" s="43"/>
      <c r="B241" s="33"/>
      <c r="C241" s="33"/>
      <c r="D241" s="13" t="s">
        <v>24</v>
      </c>
      <c r="E241" s="13" t="s">
        <v>25</v>
      </c>
      <c r="F241" s="12" t="s">
        <v>37</v>
      </c>
      <c r="G241" s="14" t="s">
        <v>388</v>
      </c>
      <c r="H241" s="15">
        <f t="shared" si="20"/>
        <v>6</v>
      </c>
      <c r="I241" s="15">
        <f t="shared" si="21"/>
        <v>6</v>
      </c>
      <c r="J241" s="15">
        <v>6</v>
      </c>
      <c r="K241" s="15"/>
      <c r="L241" s="22"/>
      <c r="M241" s="27"/>
      <c r="N241" s="27"/>
      <c r="O241" s="27"/>
      <c r="P241" s="27"/>
      <c r="Q241" s="40"/>
      <c r="R241" s="33"/>
      <c r="S241" s="33"/>
    </row>
    <row r="242" spans="1:19" ht="28.5" customHeight="1">
      <c r="A242" s="43"/>
      <c r="B242" s="33"/>
      <c r="C242" s="33"/>
      <c r="D242" s="13" t="s">
        <v>24</v>
      </c>
      <c r="E242" s="13" t="s">
        <v>25</v>
      </c>
      <c r="F242" s="12" t="s">
        <v>37</v>
      </c>
      <c r="G242" s="14" t="s">
        <v>389</v>
      </c>
      <c r="H242" s="15">
        <f t="shared" si="20"/>
        <v>6</v>
      </c>
      <c r="I242" s="15">
        <f t="shared" si="21"/>
        <v>6</v>
      </c>
      <c r="J242" s="15">
        <v>6</v>
      </c>
      <c r="K242" s="15"/>
      <c r="L242" s="22"/>
      <c r="M242" s="27"/>
      <c r="N242" s="27"/>
      <c r="O242" s="27"/>
      <c r="P242" s="27"/>
      <c r="Q242" s="40"/>
      <c r="R242" s="33"/>
      <c r="S242" s="33"/>
    </row>
    <row r="243" spans="1:19" ht="28.5" customHeight="1">
      <c r="A243" s="43"/>
      <c r="B243" s="33"/>
      <c r="C243" s="33"/>
      <c r="D243" s="13" t="s">
        <v>24</v>
      </c>
      <c r="E243" s="13" t="s">
        <v>25</v>
      </c>
      <c r="F243" s="12" t="s">
        <v>73</v>
      </c>
      <c r="G243" s="14" t="s">
        <v>390</v>
      </c>
      <c r="H243" s="15">
        <f t="shared" si="20"/>
        <v>11</v>
      </c>
      <c r="I243" s="15">
        <f t="shared" si="21"/>
        <v>11</v>
      </c>
      <c r="J243" s="15">
        <v>11</v>
      </c>
      <c r="K243" s="15"/>
      <c r="L243" s="22"/>
      <c r="M243" s="27"/>
      <c r="N243" s="27"/>
      <c r="O243" s="27"/>
      <c r="P243" s="27"/>
      <c r="Q243" s="40"/>
      <c r="R243" s="33"/>
      <c r="S243" s="33"/>
    </row>
    <row r="244" spans="1:19" ht="27" customHeight="1">
      <c r="A244" s="43"/>
      <c r="B244" s="33"/>
      <c r="C244" s="33"/>
      <c r="D244" s="13" t="s">
        <v>32</v>
      </c>
      <c r="E244" s="13" t="s">
        <v>33</v>
      </c>
      <c r="F244" s="12" t="s">
        <v>33</v>
      </c>
      <c r="G244" s="14" t="s">
        <v>391</v>
      </c>
      <c r="H244" s="15">
        <f t="shared" si="20"/>
        <v>9.6</v>
      </c>
      <c r="I244" s="15">
        <f t="shared" si="21"/>
        <v>9.6</v>
      </c>
      <c r="J244" s="15"/>
      <c r="K244" s="15">
        <v>9.6</v>
      </c>
      <c r="L244" s="22"/>
      <c r="M244" s="27"/>
      <c r="N244" s="27"/>
      <c r="O244" s="27"/>
      <c r="P244" s="27"/>
      <c r="Q244" s="40"/>
      <c r="R244" s="33"/>
      <c r="S244" s="33"/>
    </row>
    <row r="245" spans="1:19" ht="27" customHeight="1">
      <c r="A245" s="43"/>
      <c r="B245" s="33"/>
      <c r="C245" s="33"/>
      <c r="D245" s="13" t="s">
        <v>24</v>
      </c>
      <c r="E245" s="13" t="s">
        <v>25</v>
      </c>
      <c r="F245" s="12" t="s">
        <v>26</v>
      </c>
      <c r="G245" s="14" t="s">
        <v>392</v>
      </c>
      <c r="H245" s="15">
        <f t="shared" si="20"/>
        <v>20.2</v>
      </c>
      <c r="I245" s="15">
        <f t="shared" si="21"/>
        <v>20.2</v>
      </c>
      <c r="J245" s="15">
        <v>20.2</v>
      </c>
      <c r="K245" s="15"/>
      <c r="L245" s="22"/>
      <c r="M245" s="27"/>
      <c r="N245" s="27"/>
      <c r="O245" s="27"/>
      <c r="P245" s="27"/>
      <c r="Q245" s="40"/>
      <c r="R245" s="33"/>
      <c r="S245" s="33"/>
    </row>
    <row r="246" spans="1:19" ht="33" customHeight="1">
      <c r="A246" s="43"/>
      <c r="B246" s="33"/>
      <c r="C246" s="33"/>
      <c r="D246" s="13" t="s">
        <v>32</v>
      </c>
      <c r="E246" s="13" t="s">
        <v>33</v>
      </c>
      <c r="F246" s="12" t="s">
        <v>33</v>
      </c>
      <c r="G246" s="14" t="s">
        <v>393</v>
      </c>
      <c r="H246" s="15">
        <f t="shared" si="20"/>
        <v>8.1</v>
      </c>
      <c r="I246" s="15">
        <f t="shared" si="21"/>
        <v>8.1</v>
      </c>
      <c r="J246" s="15"/>
      <c r="K246" s="15">
        <v>8.1</v>
      </c>
      <c r="L246" s="22"/>
      <c r="M246" s="27"/>
      <c r="N246" s="27"/>
      <c r="O246" s="27"/>
      <c r="P246" s="27"/>
      <c r="Q246" s="40"/>
      <c r="R246" s="33"/>
      <c r="S246" s="33"/>
    </row>
    <row r="247" spans="1:19" ht="30" customHeight="1">
      <c r="A247" s="43"/>
      <c r="B247" s="33"/>
      <c r="C247" s="33"/>
      <c r="D247" s="13" t="s">
        <v>24</v>
      </c>
      <c r="E247" s="13" t="s">
        <v>25</v>
      </c>
      <c r="F247" s="12" t="s">
        <v>250</v>
      </c>
      <c r="G247" s="14" t="s">
        <v>394</v>
      </c>
      <c r="H247" s="15">
        <f t="shared" si="20"/>
        <v>2</v>
      </c>
      <c r="I247" s="15">
        <f t="shared" si="21"/>
        <v>2</v>
      </c>
      <c r="J247" s="15">
        <v>2</v>
      </c>
      <c r="K247" s="15"/>
      <c r="L247" s="22"/>
      <c r="M247" s="27"/>
      <c r="N247" s="27"/>
      <c r="O247" s="27"/>
      <c r="P247" s="27"/>
      <c r="Q247" s="40"/>
      <c r="R247" s="33"/>
      <c r="S247" s="33"/>
    </row>
    <row r="248" spans="1:19" ht="28.5" customHeight="1">
      <c r="A248" s="43"/>
      <c r="B248" s="33"/>
      <c r="C248" s="33"/>
      <c r="D248" s="13" t="s">
        <v>32</v>
      </c>
      <c r="E248" s="13" t="s">
        <v>70</v>
      </c>
      <c r="F248" s="12" t="s">
        <v>71</v>
      </c>
      <c r="G248" s="14" t="s">
        <v>395</v>
      </c>
      <c r="H248" s="15">
        <f t="shared" si="20"/>
        <v>36.5</v>
      </c>
      <c r="I248" s="15">
        <f t="shared" si="21"/>
        <v>36.5</v>
      </c>
      <c r="J248" s="15">
        <v>36.5</v>
      </c>
      <c r="K248" s="15"/>
      <c r="L248" s="22"/>
      <c r="M248" s="27"/>
      <c r="N248" s="27"/>
      <c r="O248" s="27"/>
      <c r="P248" s="27"/>
      <c r="Q248" s="40"/>
      <c r="R248" s="33"/>
      <c r="S248" s="33"/>
    </row>
    <row r="249" spans="1:19" ht="27" customHeight="1">
      <c r="A249" s="43"/>
      <c r="B249" s="33"/>
      <c r="C249" s="33"/>
      <c r="D249" s="13" t="s">
        <v>24</v>
      </c>
      <c r="E249" s="13" t="s">
        <v>25</v>
      </c>
      <c r="F249" s="12" t="s">
        <v>26</v>
      </c>
      <c r="G249" s="14" t="s">
        <v>396</v>
      </c>
      <c r="H249" s="15">
        <f t="shared" si="20"/>
        <v>25.1</v>
      </c>
      <c r="I249" s="15">
        <f t="shared" si="21"/>
        <v>25.1</v>
      </c>
      <c r="J249" s="15">
        <v>25.1</v>
      </c>
      <c r="K249" s="15"/>
      <c r="L249" s="22"/>
      <c r="M249" s="27"/>
      <c r="N249" s="27"/>
      <c r="O249" s="27"/>
      <c r="P249" s="27"/>
      <c r="Q249" s="40"/>
      <c r="R249" s="33"/>
      <c r="S249" s="33"/>
    </row>
    <row r="250" spans="1:19" ht="27.75" customHeight="1">
      <c r="A250" s="43"/>
      <c r="B250" s="33"/>
      <c r="C250" s="33" t="s">
        <v>397</v>
      </c>
      <c r="D250" s="13" t="s">
        <v>24</v>
      </c>
      <c r="E250" s="13" t="s">
        <v>25</v>
      </c>
      <c r="F250" s="12" t="s">
        <v>398</v>
      </c>
      <c r="G250" s="14" t="s">
        <v>399</v>
      </c>
      <c r="H250" s="15">
        <f t="shared" si="20"/>
        <v>3</v>
      </c>
      <c r="I250" s="15">
        <f aca="true" t="shared" si="22" ref="I250:I256">J250+K250+L250</f>
        <v>3</v>
      </c>
      <c r="J250" s="15">
        <v>3</v>
      </c>
      <c r="K250" s="15"/>
      <c r="L250" s="22"/>
      <c r="M250" s="27"/>
      <c r="N250" s="27"/>
      <c r="O250" s="27"/>
      <c r="P250" s="27"/>
      <c r="Q250" s="40">
        <f>H250+H251+H252+H253</f>
        <v>86.7</v>
      </c>
      <c r="R250" s="33"/>
      <c r="S250" s="33" t="s">
        <v>47</v>
      </c>
    </row>
    <row r="251" spans="1:19" ht="33" customHeight="1">
      <c r="A251" s="43"/>
      <c r="B251" s="33"/>
      <c r="C251" s="33"/>
      <c r="D251" s="13" t="s">
        <v>32</v>
      </c>
      <c r="E251" s="13" t="s">
        <v>33</v>
      </c>
      <c r="F251" s="12" t="s">
        <v>26</v>
      </c>
      <c r="G251" s="14" t="s">
        <v>400</v>
      </c>
      <c r="H251" s="15">
        <f t="shared" si="20"/>
        <v>2.7</v>
      </c>
      <c r="I251" s="15">
        <f t="shared" si="22"/>
        <v>2.7</v>
      </c>
      <c r="J251" s="15">
        <v>2.7</v>
      </c>
      <c r="K251" s="15"/>
      <c r="L251" s="22"/>
      <c r="M251" s="27"/>
      <c r="N251" s="27"/>
      <c r="O251" s="27"/>
      <c r="P251" s="27"/>
      <c r="Q251" s="40"/>
      <c r="R251" s="33"/>
      <c r="S251" s="33"/>
    </row>
    <row r="252" spans="1:19" ht="42" customHeight="1">
      <c r="A252" s="43"/>
      <c r="B252" s="33"/>
      <c r="C252" s="33"/>
      <c r="D252" s="13" t="s">
        <v>32</v>
      </c>
      <c r="E252" s="13" t="s">
        <v>41</v>
      </c>
      <c r="F252" s="12" t="s">
        <v>41</v>
      </c>
      <c r="G252" s="14" t="s">
        <v>401</v>
      </c>
      <c r="H252" s="15">
        <f t="shared" si="20"/>
        <v>54</v>
      </c>
      <c r="I252" s="15">
        <f t="shared" si="22"/>
        <v>33.6</v>
      </c>
      <c r="J252" s="15">
        <v>33.6</v>
      </c>
      <c r="K252" s="15"/>
      <c r="L252" s="22"/>
      <c r="M252" s="29">
        <v>1.2</v>
      </c>
      <c r="N252" s="29">
        <v>20.4</v>
      </c>
      <c r="O252" s="27"/>
      <c r="P252" s="27"/>
      <c r="Q252" s="40"/>
      <c r="R252" s="33"/>
      <c r="S252" s="33"/>
    </row>
    <row r="253" spans="1:19" ht="31.5" customHeight="1">
      <c r="A253" s="43"/>
      <c r="B253" s="33"/>
      <c r="C253" s="33"/>
      <c r="D253" s="13" t="s">
        <v>24</v>
      </c>
      <c r="E253" s="13" t="s">
        <v>25</v>
      </c>
      <c r="F253" s="12"/>
      <c r="G253" s="14" t="s">
        <v>402</v>
      </c>
      <c r="H253" s="15">
        <f t="shared" si="20"/>
        <v>27</v>
      </c>
      <c r="I253" s="15">
        <f>J253+K253</f>
        <v>16.8</v>
      </c>
      <c r="J253" s="15">
        <v>16.8</v>
      </c>
      <c r="K253" s="15"/>
      <c r="L253" s="22"/>
      <c r="M253" s="29">
        <v>0.6</v>
      </c>
      <c r="N253" s="29">
        <v>10.2</v>
      </c>
      <c r="O253" s="27"/>
      <c r="P253" s="27"/>
      <c r="Q253" s="40"/>
      <c r="R253" s="33"/>
      <c r="S253" s="33"/>
    </row>
    <row r="254" spans="1:19" ht="33" customHeight="1">
      <c r="A254" s="43">
        <v>17</v>
      </c>
      <c r="B254" s="33" t="s">
        <v>375</v>
      </c>
      <c r="C254" s="33" t="s">
        <v>403</v>
      </c>
      <c r="D254" s="13" t="s">
        <v>24</v>
      </c>
      <c r="E254" s="13" t="s">
        <v>25</v>
      </c>
      <c r="F254" s="12" t="s">
        <v>26</v>
      </c>
      <c r="G254" s="14" t="s">
        <v>404</v>
      </c>
      <c r="H254" s="15">
        <f t="shared" si="20"/>
        <v>25.2</v>
      </c>
      <c r="I254" s="15">
        <f t="shared" si="22"/>
        <v>25.2</v>
      </c>
      <c r="J254" s="15"/>
      <c r="K254" s="15">
        <v>25.2</v>
      </c>
      <c r="L254" s="22"/>
      <c r="M254" s="27"/>
      <c r="N254" s="27"/>
      <c r="O254" s="27"/>
      <c r="P254" s="27"/>
      <c r="Q254" s="40">
        <f>H254+H255+H256</f>
        <v>53.99999999999999</v>
      </c>
      <c r="R254" s="34"/>
      <c r="S254" s="33" t="s">
        <v>47</v>
      </c>
    </row>
    <row r="255" spans="1:19" ht="33" customHeight="1">
      <c r="A255" s="43"/>
      <c r="B255" s="33"/>
      <c r="C255" s="33"/>
      <c r="D255" s="13" t="s">
        <v>24</v>
      </c>
      <c r="E255" s="13" t="s">
        <v>25</v>
      </c>
      <c r="F255" s="12" t="s">
        <v>26</v>
      </c>
      <c r="G255" s="14" t="s">
        <v>405</v>
      </c>
      <c r="H255" s="15">
        <f t="shared" si="20"/>
        <v>22.4</v>
      </c>
      <c r="I255" s="15">
        <f t="shared" si="22"/>
        <v>22.4</v>
      </c>
      <c r="J255" s="15"/>
      <c r="K255" s="15">
        <v>22.4</v>
      </c>
      <c r="L255" s="22"/>
      <c r="M255" s="27"/>
      <c r="N255" s="27"/>
      <c r="O255" s="27"/>
      <c r="P255" s="27"/>
      <c r="Q255" s="40"/>
      <c r="R255" s="36"/>
      <c r="S255" s="33"/>
    </row>
    <row r="256" spans="1:19" ht="33" customHeight="1">
      <c r="A256" s="43"/>
      <c r="B256" s="33"/>
      <c r="C256" s="33"/>
      <c r="D256" s="13" t="s">
        <v>24</v>
      </c>
      <c r="E256" s="13" t="s">
        <v>25</v>
      </c>
      <c r="F256" s="12"/>
      <c r="G256" s="14" t="s">
        <v>406</v>
      </c>
      <c r="H256" s="15">
        <f t="shared" si="20"/>
        <v>6.4</v>
      </c>
      <c r="I256" s="15">
        <f t="shared" si="22"/>
        <v>6.4</v>
      </c>
      <c r="J256" s="15"/>
      <c r="K256" s="15">
        <v>6.4</v>
      </c>
      <c r="L256" s="22"/>
      <c r="M256" s="27"/>
      <c r="N256" s="27"/>
      <c r="O256" s="27"/>
      <c r="P256" s="27"/>
      <c r="Q256" s="40"/>
      <c r="R256" s="35"/>
      <c r="S256" s="33"/>
    </row>
    <row r="257" spans="1:19" ht="33" customHeight="1">
      <c r="A257" s="43">
        <v>18</v>
      </c>
      <c r="B257" s="33" t="s">
        <v>407</v>
      </c>
      <c r="C257" s="33" t="s">
        <v>408</v>
      </c>
      <c r="D257" s="13" t="s">
        <v>24</v>
      </c>
      <c r="E257" s="13" t="s">
        <v>25</v>
      </c>
      <c r="F257" s="13" t="s">
        <v>71</v>
      </c>
      <c r="G257" s="14" t="s">
        <v>409</v>
      </c>
      <c r="H257" s="15">
        <v>59.5</v>
      </c>
      <c r="I257" s="15">
        <v>59.5</v>
      </c>
      <c r="J257" s="15">
        <v>59.5</v>
      </c>
      <c r="K257" s="15"/>
      <c r="L257" s="22"/>
      <c r="M257" s="27"/>
      <c r="N257" s="22"/>
      <c r="O257" s="23"/>
      <c r="P257" s="22"/>
      <c r="Q257" s="40">
        <v>115.8</v>
      </c>
      <c r="R257" s="33">
        <v>237.2</v>
      </c>
      <c r="S257" s="33" t="s">
        <v>28</v>
      </c>
    </row>
    <row r="258" spans="1:19" ht="34.5" customHeight="1">
      <c r="A258" s="43"/>
      <c r="B258" s="33"/>
      <c r="C258" s="33"/>
      <c r="D258" s="13" t="s">
        <v>24</v>
      </c>
      <c r="E258" s="13" t="s">
        <v>25</v>
      </c>
      <c r="F258" s="13" t="s">
        <v>410</v>
      </c>
      <c r="G258" s="14" t="s">
        <v>411</v>
      </c>
      <c r="H258" s="15">
        <v>52.3</v>
      </c>
      <c r="I258" s="15">
        <v>52.3</v>
      </c>
      <c r="J258" s="15">
        <v>52.3</v>
      </c>
      <c r="K258" s="15"/>
      <c r="L258" s="22"/>
      <c r="M258" s="27"/>
      <c r="N258" s="22"/>
      <c r="O258" s="23"/>
      <c r="P258" s="22"/>
      <c r="Q258" s="40"/>
      <c r="R258" s="33"/>
      <c r="S258" s="33"/>
    </row>
    <row r="259" spans="1:19" ht="43.5" customHeight="1">
      <c r="A259" s="43"/>
      <c r="B259" s="33"/>
      <c r="C259" s="33"/>
      <c r="D259" s="13" t="s">
        <v>24</v>
      </c>
      <c r="E259" s="13" t="s">
        <v>25</v>
      </c>
      <c r="F259" s="13" t="s">
        <v>58</v>
      </c>
      <c r="G259" s="14" t="s">
        <v>412</v>
      </c>
      <c r="H259" s="15">
        <v>4</v>
      </c>
      <c r="I259" s="15">
        <v>4</v>
      </c>
      <c r="J259" s="15">
        <v>4</v>
      </c>
      <c r="K259" s="15"/>
      <c r="L259" s="22"/>
      <c r="M259" s="22"/>
      <c r="N259" s="22"/>
      <c r="O259" s="23"/>
      <c r="P259" s="22"/>
      <c r="Q259" s="40"/>
      <c r="R259" s="33"/>
      <c r="S259" s="33"/>
    </row>
    <row r="260" spans="1:19" ht="42" customHeight="1">
      <c r="A260" s="43"/>
      <c r="B260" s="33"/>
      <c r="C260" s="33" t="s">
        <v>413</v>
      </c>
      <c r="D260" s="13" t="s">
        <v>32</v>
      </c>
      <c r="E260" s="13" t="s">
        <v>41</v>
      </c>
      <c r="F260" s="13" t="s">
        <v>41</v>
      </c>
      <c r="G260" s="14" t="s">
        <v>414</v>
      </c>
      <c r="H260" s="15">
        <v>52</v>
      </c>
      <c r="I260" s="15">
        <v>52</v>
      </c>
      <c r="J260" s="15"/>
      <c r="K260" s="15">
        <v>52</v>
      </c>
      <c r="L260" s="22"/>
      <c r="M260" s="22"/>
      <c r="N260" s="22"/>
      <c r="O260" s="23"/>
      <c r="P260" s="22"/>
      <c r="Q260" s="40">
        <v>53.2</v>
      </c>
      <c r="R260" s="33"/>
      <c r="S260" s="33" t="s">
        <v>47</v>
      </c>
    </row>
    <row r="261" spans="1:19" ht="48" customHeight="1">
      <c r="A261" s="43"/>
      <c r="B261" s="33"/>
      <c r="C261" s="33"/>
      <c r="D261" s="13" t="s">
        <v>32</v>
      </c>
      <c r="E261" s="13" t="s">
        <v>33</v>
      </c>
      <c r="F261" s="13" t="s">
        <v>33</v>
      </c>
      <c r="G261" s="14" t="s">
        <v>415</v>
      </c>
      <c r="H261" s="15">
        <v>1.2</v>
      </c>
      <c r="I261" s="15">
        <v>1.2</v>
      </c>
      <c r="J261" s="15">
        <v>1.2</v>
      </c>
      <c r="K261" s="15"/>
      <c r="L261" s="22"/>
      <c r="M261" s="22"/>
      <c r="N261" s="22"/>
      <c r="O261" s="23"/>
      <c r="P261" s="22"/>
      <c r="Q261" s="40"/>
      <c r="R261" s="33"/>
      <c r="S261" s="33"/>
    </row>
    <row r="262" spans="1:19" ht="40.5" customHeight="1">
      <c r="A262" s="43"/>
      <c r="B262" s="33"/>
      <c r="C262" s="33" t="s">
        <v>416</v>
      </c>
      <c r="D262" s="13" t="s">
        <v>24</v>
      </c>
      <c r="E262" s="13" t="s">
        <v>25</v>
      </c>
      <c r="F262" s="13" t="s">
        <v>417</v>
      </c>
      <c r="G262" s="14" t="s">
        <v>418</v>
      </c>
      <c r="H262" s="15">
        <v>19.8</v>
      </c>
      <c r="I262" s="15">
        <v>19.8</v>
      </c>
      <c r="J262" s="15"/>
      <c r="K262" s="15">
        <v>19.8</v>
      </c>
      <c r="L262" s="22"/>
      <c r="M262" s="22"/>
      <c r="N262" s="22"/>
      <c r="O262" s="23"/>
      <c r="P262" s="22"/>
      <c r="Q262" s="40">
        <v>40.8</v>
      </c>
      <c r="R262" s="33"/>
      <c r="S262" s="33" t="s">
        <v>47</v>
      </c>
    </row>
    <row r="263" spans="1:19" ht="36.75" customHeight="1">
      <c r="A263" s="43"/>
      <c r="B263" s="33"/>
      <c r="C263" s="33"/>
      <c r="D263" s="13" t="s">
        <v>24</v>
      </c>
      <c r="E263" s="13" t="s">
        <v>25</v>
      </c>
      <c r="F263" s="13" t="s">
        <v>419</v>
      </c>
      <c r="G263" s="14" t="s">
        <v>420</v>
      </c>
      <c r="H263" s="15">
        <v>21</v>
      </c>
      <c r="I263" s="15">
        <v>21</v>
      </c>
      <c r="J263" s="15"/>
      <c r="K263" s="15">
        <v>21</v>
      </c>
      <c r="L263" s="22"/>
      <c r="M263" s="22"/>
      <c r="N263" s="22"/>
      <c r="O263" s="23"/>
      <c r="P263" s="22"/>
      <c r="Q263" s="40"/>
      <c r="R263" s="33"/>
      <c r="S263" s="33"/>
    </row>
    <row r="264" spans="1:19" ht="40.5" customHeight="1">
      <c r="A264" s="43"/>
      <c r="B264" s="33"/>
      <c r="C264" s="13" t="s">
        <v>421</v>
      </c>
      <c r="D264" s="13" t="s">
        <v>24</v>
      </c>
      <c r="E264" s="13" t="s">
        <v>25</v>
      </c>
      <c r="F264" s="13"/>
      <c r="G264" s="14" t="s">
        <v>422</v>
      </c>
      <c r="H264" s="15">
        <v>27.4</v>
      </c>
      <c r="I264" s="15">
        <v>27.4</v>
      </c>
      <c r="J264" s="15">
        <v>27.4</v>
      </c>
      <c r="K264" s="15"/>
      <c r="L264" s="22"/>
      <c r="M264" s="22"/>
      <c r="N264" s="22"/>
      <c r="O264" s="23"/>
      <c r="P264" s="22"/>
      <c r="Q264" s="25">
        <v>27.4</v>
      </c>
      <c r="R264" s="33"/>
      <c r="S264" s="13" t="s">
        <v>47</v>
      </c>
    </row>
    <row r="265" spans="1:19" ht="24" customHeight="1">
      <c r="A265" s="43">
        <v>19</v>
      </c>
      <c r="B265" s="33" t="s">
        <v>423</v>
      </c>
      <c r="C265" s="34" t="s">
        <v>424</v>
      </c>
      <c r="D265" s="13" t="s">
        <v>24</v>
      </c>
      <c r="E265" s="13" t="s">
        <v>25</v>
      </c>
      <c r="F265" s="13" t="s">
        <v>37</v>
      </c>
      <c r="G265" s="14" t="s">
        <v>425</v>
      </c>
      <c r="H265" s="15">
        <f t="shared" si="20"/>
        <v>25</v>
      </c>
      <c r="I265" s="15">
        <f aca="true" t="shared" si="23" ref="I265:I270">J265+K265+L265</f>
        <v>25</v>
      </c>
      <c r="J265" s="15">
        <v>25</v>
      </c>
      <c r="K265" s="15"/>
      <c r="L265" s="22"/>
      <c r="M265" s="22"/>
      <c r="N265" s="22"/>
      <c r="O265" s="23"/>
      <c r="P265" s="22"/>
      <c r="Q265" s="38">
        <f>H265+H266+H267+H268+H269+H270+H271+H272</f>
        <v>159.09999999999997</v>
      </c>
      <c r="R265" s="33">
        <f>Q265+Q273+Q276</f>
        <v>269.79999999999995</v>
      </c>
      <c r="S265" s="34" t="s">
        <v>28</v>
      </c>
    </row>
    <row r="266" spans="1:19" ht="37.5" customHeight="1">
      <c r="A266" s="43"/>
      <c r="B266" s="33"/>
      <c r="C266" s="36"/>
      <c r="D266" s="13" t="s">
        <v>32</v>
      </c>
      <c r="E266" s="13" t="s">
        <v>33</v>
      </c>
      <c r="F266" s="13" t="s">
        <v>33</v>
      </c>
      <c r="G266" s="14" t="s">
        <v>426</v>
      </c>
      <c r="H266" s="15">
        <f t="shared" si="20"/>
        <v>17.1</v>
      </c>
      <c r="I266" s="15">
        <f t="shared" si="23"/>
        <v>17.1</v>
      </c>
      <c r="J266" s="15">
        <v>17.1</v>
      </c>
      <c r="K266" s="15"/>
      <c r="L266" s="22"/>
      <c r="M266" s="22"/>
      <c r="N266" s="22"/>
      <c r="O266" s="23"/>
      <c r="P266" s="22"/>
      <c r="Q266" s="45"/>
      <c r="R266" s="33"/>
      <c r="S266" s="36"/>
    </row>
    <row r="267" spans="1:19" ht="24.75" customHeight="1">
      <c r="A267" s="43"/>
      <c r="B267" s="33"/>
      <c r="C267" s="36"/>
      <c r="D267" s="13" t="s">
        <v>32</v>
      </c>
      <c r="E267" s="13" t="s">
        <v>41</v>
      </c>
      <c r="F267" s="13" t="s">
        <v>41</v>
      </c>
      <c r="G267" s="14" t="s">
        <v>427</v>
      </c>
      <c r="H267" s="15">
        <f t="shared" si="20"/>
        <v>21.3</v>
      </c>
      <c r="I267" s="15">
        <f t="shared" si="23"/>
        <v>21.3</v>
      </c>
      <c r="J267" s="15">
        <v>21.3</v>
      </c>
      <c r="K267" s="15"/>
      <c r="L267" s="22"/>
      <c r="M267" s="22"/>
      <c r="N267" s="22"/>
      <c r="O267" s="23"/>
      <c r="P267" s="22"/>
      <c r="Q267" s="45"/>
      <c r="R267" s="33"/>
      <c r="S267" s="36"/>
    </row>
    <row r="268" spans="1:19" ht="36">
      <c r="A268" s="43"/>
      <c r="B268" s="33"/>
      <c r="C268" s="36"/>
      <c r="D268" s="13" t="s">
        <v>32</v>
      </c>
      <c r="E268" s="13" t="s">
        <v>41</v>
      </c>
      <c r="F268" s="13" t="s">
        <v>41</v>
      </c>
      <c r="G268" s="14" t="s">
        <v>428</v>
      </c>
      <c r="H268" s="15">
        <f t="shared" si="20"/>
        <v>46.6</v>
      </c>
      <c r="I268" s="15">
        <f t="shared" si="23"/>
        <v>46.6</v>
      </c>
      <c r="J268" s="15">
        <v>46.6</v>
      </c>
      <c r="K268" s="15"/>
      <c r="L268" s="22"/>
      <c r="M268" s="22"/>
      <c r="N268" s="22"/>
      <c r="O268" s="23"/>
      <c r="P268" s="22"/>
      <c r="Q268" s="45"/>
      <c r="R268" s="33"/>
      <c r="S268" s="36"/>
    </row>
    <row r="269" spans="1:19" ht="27" customHeight="1">
      <c r="A269" s="43"/>
      <c r="B269" s="33"/>
      <c r="C269" s="36"/>
      <c r="D269" s="13" t="s">
        <v>24</v>
      </c>
      <c r="E269" s="13" t="s">
        <v>25</v>
      </c>
      <c r="F269" s="13" t="s">
        <v>71</v>
      </c>
      <c r="G269" s="14" t="s">
        <v>429</v>
      </c>
      <c r="H269" s="15">
        <f t="shared" si="20"/>
        <v>18</v>
      </c>
      <c r="I269" s="15">
        <f t="shared" si="23"/>
        <v>18</v>
      </c>
      <c r="J269" s="15">
        <v>18</v>
      </c>
      <c r="K269" s="15"/>
      <c r="L269" s="22"/>
      <c r="M269" s="22"/>
      <c r="N269" s="22"/>
      <c r="O269" s="23"/>
      <c r="P269" s="22"/>
      <c r="Q269" s="45"/>
      <c r="R269" s="33"/>
      <c r="S269" s="36"/>
    </row>
    <row r="270" spans="1:19" ht="25.5" customHeight="1">
      <c r="A270" s="43"/>
      <c r="B270" s="33"/>
      <c r="C270" s="36"/>
      <c r="D270" s="13" t="s">
        <v>24</v>
      </c>
      <c r="E270" s="13" t="s">
        <v>25</v>
      </c>
      <c r="F270" s="13" t="s">
        <v>58</v>
      </c>
      <c r="G270" s="14" t="s">
        <v>430</v>
      </c>
      <c r="H270" s="15">
        <f t="shared" si="20"/>
        <v>3.2</v>
      </c>
      <c r="I270" s="15">
        <f t="shared" si="23"/>
        <v>3.2</v>
      </c>
      <c r="J270" s="15">
        <v>3.2</v>
      </c>
      <c r="K270" s="15"/>
      <c r="L270" s="22"/>
      <c r="M270" s="22"/>
      <c r="N270" s="22"/>
      <c r="O270" s="23"/>
      <c r="P270" s="22"/>
      <c r="Q270" s="45"/>
      <c r="R270" s="33"/>
      <c r="S270" s="36"/>
    </row>
    <row r="271" spans="1:19" ht="27.75" customHeight="1">
      <c r="A271" s="43"/>
      <c r="B271" s="33"/>
      <c r="C271" s="36"/>
      <c r="D271" s="13" t="s">
        <v>24</v>
      </c>
      <c r="E271" s="13" t="s">
        <v>82</v>
      </c>
      <c r="F271" s="13"/>
      <c r="G271" s="14" t="s">
        <v>431</v>
      </c>
      <c r="H271" s="15">
        <f t="shared" si="20"/>
        <v>9.2</v>
      </c>
      <c r="I271" s="15">
        <v>9.2</v>
      </c>
      <c r="J271" s="15"/>
      <c r="K271" s="15">
        <v>9.2</v>
      </c>
      <c r="L271" s="22"/>
      <c r="M271" s="22"/>
      <c r="N271" s="22"/>
      <c r="O271" s="23"/>
      <c r="P271" s="22"/>
      <c r="Q271" s="45"/>
      <c r="R271" s="33"/>
      <c r="S271" s="36"/>
    </row>
    <row r="272" spans="1:19" ht="24" customHeight="1">
      <c r="A272" s="43"/>
      <c r="B272" s="33"/>
      <c r="C272" s="35"/>
      <c r="D272" s="13" t="s">
        <v>24</v>
      </c>
      <c r="E272" s="13" t="s">
        <v>25</v>
      </c>
      <c r="F272" s="13"/>
      <c r="G272" s="14" t="s">
        <v>432</v>
      </c>
      <c r="H272" s="15">
        <f t="shared" si="20"/>
        <v>18.7</v>
      </c>
      <c r="I272" s="15">
        <v>18.7</v>
      </c>
      <c r="J272" s="15"/>
      <c r="K272" s="15">
        <v>18.7</v>
      </c>
      <c r="L272" s="22"/>
      <c r="M272" s="22"/>
      <c r="N272" s="22"/>
      <c r="O272" s="23"/>
      <c r="P272" s="22"/>
      <c r="Q272" s="39"/>
      <c r="R272" s="33"/>
      <c r="S272" s="35"/>
    </row>
    <row r="273" spans="1:19" ht="28.5" customHeight="1">
      <c r="A273" s="43"/>
      <c r="B273" s="33"/>
      <c r="C273" s="33" t="s">
        <v>433</v>
      </c>
      <c r="D273" s="13" t="s">
        <v>24</v>
      </c>
      <c r="E273" s="13" t="s">
        <v>25</v>
      </c>
      <c r="F273" s="13" t="s">
        <v>41</v>
      </c>
      <c r="G273" s="14" t="s">
        <v>434</v>
      </c>
      <c r="H273" s="15">
        <f aca="true" t="shared" si="24" ref="H273:H313">J273+K273+N273+P273</f>
        <v>24.1</v>
      </c>
      <c r="I273" s="15">
        <f aca="true" t="shared" si="25" ref="I273:I287">J273+K273+L273</f>
        <v>24.1</v>
      </c>
      <c r="J273" s="15"/>
      <c r="K273" s="15">
        <v>24.1</v>
      </c>
      <c r="L273" s="22"/>
      <c r="M273" s="22"/>
      <c r="N273" s="22"/>
      <c r="O273" s="23"/>
      <c r="P273" s="22"/>
      <c r="Q273" s="40">
        <f>SUM(H273:H275)</f>
        <v>63.4</v>
      </c>
      <c r="R273" s="33"/>
      <c r="S273" s="33" t="s">
        <v>47</v>
      </c>
    </row>
    <row r="274" spans="1:19" ht="28.5" customHeight="1">
      <c r="A274" s="43"/>
      <c r="B274" s="33"/>
      <c r="C274" s="33"/>
      <c r="D274" s="13" t="s">
        <v>24</v>
      </c>
      <c r="E274" s="13" t="s">
        <v>25</v>
      </c>
      <c r="F274" s="13" t="s">
        <v>41</v>
      </c>
      <c r="G274" s="14" t="s">
        <v>435</v>
      </c>
      <c r="H274" s="15">
        <f t="shared" si="24"/>
        <v>23.9</v>
      </c>
      <c r="I274" s="15">
        <f t="shared" si="25"/>
        <v>23.9</v>
      </c>
      <c r="J274" s="15"/>
      <c r="K274" s="15">
        <v>23.9</v>
      </c>
      <c r="L274" s="22"/>
      <c r="M274" s="22"/>
      <c r="N274" s="22"/>
      <c r="O274" s="23"/>
      <c r="P274" s="22"/>
      <c r="Q274" s="40"/>
      <c r="R274" s="33"/>
      <c r="S274" s="33"/>
    </row>
    <row r="275" spans="1:19" ht="24" customHeight="1">
      <c r="A275" s="43"/>
      <c r="B275" s="33"/>
      <c r="C275" s="43"/>
      <c r="D275" s="13" t="s">
        <v>32</v>
      </c>
      <c r="E275" s="13" t="s">
        <v>33</v>
      </c>
      <c r="F275" s="13" t="s">
        <v>33</v>
      </c>
      <c r="G275" s="14" t="s">
        <v>436</v>
      </c>
      <c r="H275" s="15">
        <f t="shared" si="24"/>
        <v>15.4</v>
      </c>
      <c r="I275" s="15">
        <f t="shared" si="25"/>
        <v>15.4</v>
      </c>
      <c r="J275" s="15"/>
      <c r="K275" s="15">
        <v>15.4</v>
      </c>
      <c r="L275" s="22"/>
      <c r="M275" s="22"/>
      <c r="N275" s="22"/>
      <c r="O275" s="23"/>
      <c r="P275" s="22"/>
      <c r="Q275" s="44"/>
      <c r="R275" s="33"/>
      <c r="S275" s="33"/>
    </row>
    <row r="276" spans="1:19" ht="28.5" customHeight="1">
      <c r="A276" s="43"/>
      <c r="B276" s="33"/>
      <c r="C276" s="33" t="s">
        <v>437</v>
      </c>
      <c r="D276" s="13" t="s">
        <v>24</v>
      </c>
      <c r="E276" s="13" t="s">
        <v>25</v>
      </c>
      <c r="F276" s="13" t="s">
        <v>41</v>
      </c>
      <c r="G276" s="14" t="s">
        <v>438</v>
      </c>
      <c r="H276" s="15">
        <f t="shared" si="24"/>
        <v>24.8</v>
      </c>
      <c r="I276" s="15">
        <f t="shared" si="25"/>
        <v>24.8</v>
      </c>
      <c r="J276" s="15"/>
      <c r="K276" s="15">
        <v>24.8</v>
      </c>
      <c r="L276" s="22"/>
      <c r="M276" s="22"/>
      <c r="N276" s="22"/>
      <c r="O276" s="23"/>
      <c r="P276" s="22"/>
      <c r="Q276" s="40">
        <f>H276+H277+H278+H279</f>
        <v>47.300000000000004</v>
      </c>
      <c r="R276" s="33"/>
      <c r="S276" s="33" t="s">
        <v>47</v>
      </c>
    </row>
    <row r="277" spans="1:19" ht="21" customHeight="1">
      <c r="A277" s="43"/>
      <c r="B277" s="33"/>
      <c r="C277" s="43"/>
      <c r="D277" s="13" t="s">
        <v>24</v>
      </c>
      <c r="E277" s="13" t="s">
        <v>82</v>
      </c>
      <c r="F277" s="13" t="s">
        <v>53</v>
      </c>
      <c r="G277" s="14" t="s">
        <v>439</v>
      </c>
      <c r="H277" s="15">
        <f t="shared" si="24"/>
        <v>6.9</v>
      </c>
      <c r="I277" s="15">
        <f t="shared" si="25"/>
        <v>6.9</v>
      </c>
      <c r="J277" s="15"/>
      <c r="K277" s="15">
        <v>6.9</v>
      </c>
      <c r="L277" s="22"/>
      <c r="M277" s="22"/>
      <c r="N277" s="22"/>
      <c r="O277" s="23"/>
      <c r="P277" s="22"/>
      <c r="Q277" s="44"/>
      <c r="R277" s="33"/>
      <c r="S277" s="33"/>
    </row>
    <row r="278" spans="1:19" ht="24" customHeight="1">
      <c r="A278" s="43"/>
      <c r="B278" s="33"/>
      <c r="C278" s="43"/>
      <c r="D278" s="13" t="s">
        <v>24</v>
      </c>
      <c r="E278" s="13" t="s">
        <v>25</v>
      </c>
      <c r="F278" s="13" t="s">
        <v>440</v>
      </c>
      <c r="G278" s="14" t="s">
        <v>441</v>
      </c>
      <c r="H278" s="15">
        <f t="shared" si="24"/>
        <v>1.6</v>
      </c>
      <c r="I278" s="15">
        <f t="shared" si="25"/>
        <v>1.6</v>
      </c>
      <c r="J278" s="15"/>
      <c r="K278" s="15">
        <v>1.6</v>
      </c>
      <c r="L278" s="22"/>
      <c r="M278" s="22"/>
      <c r="N278" s="22"/>
      <c r="O278" s="23"/>
      <c r="P278" s="22"/>
      <c r="Q278" s="44"/>
      <c r="R278" s="33"/>
      <c r="S278" s="33"/>
    </row>
    <row r="279" spans="1:19" ht="43.5" customHeight="1">
      <c r="A279" s="43"/>
      <c r="B279" s="33"/>
      <c r="C279" s="43"/>
      <c r="D279" s="13" t="s">
        <v>24</v>
      </c>
      <c r="E279" s="13" t="s">
        <v>25</v>
      </c>
      <c r="F279" s="13" t="s">
        <v>58</v>
      </c>
      <c r="G279" s="14" t="s">
        <v>442</v>
      </c>
      <c r="H279" s="15">
        <f t="shared" si="24"/>
        <v>14</v>
      </c>
      <c r="I279" s="15">
        <f t="shared" si="25"/>
        <v>14</v>
      </c>
      <c r="J279" s="15"/>
      <c r="K279" s="15">
        <v>14</v>
      </c>
      <c r="L279" s="22"/>
      <c r="M279" s="22"/>
      <c r="N279" s="22"/>
      <c r="O279" s="23"/>
      <c r="P279" s="22"/>
      <c r="Q279" s="44"/>
      <c r="R279" s="33"/>
      <c r="S279" s="33"/>
    </row>
    <row r="280" spans="1:19" ht="33.75" customHeight="1">
      <c r="A280" s="43">
        <v>20</v>
      </c>
      <c r="B280" s="33" t="s">
        <v>443</v>
      </c>
      <c r="C280" s="33" t="s">
        <v>444</v>
      </c>
      <c r="D280" s="13" t="s">
        <v>24</v>
      </c>
      <c r="E280" s="13" t="s">
        <v>25</v>
      </c>
      <c r="F280" s="13" t="s">
        <v>445</v>
      </c>
      <c r="G280" s="14" t="s">
        <v>446</v>
      </c>
      <c r="H280" s="15">
        <f t="shared" si="24"/>
        <v>15</v>
      </c>
      <c r="I280" s="15">
        <f t="shared" si="25"/>
        <v>15</v>
      </c>
      <c r="J280" s="15">
        <v>15</v>
      </c>
      <c r="K280" s="15"/>
      <c r="L280" s="22"/>
      <c r="M280" s="22"/>
      <c r="N280" s="22"/>
      <c r="O280" s="23"/>
      <c r="P280" s="22"/>
      <c r="Q280" s="40">
        <f>SUM(H280:H283)</f>
        <v>128.2</v>
      </c>
      <c r="R280" s="33">
        <f>Q280+Q290+Q284+Q288+Q292</f>
        <v>342.3</v>
      </c>
      <c r="S280" s="33" t="s">
        <v>28</v>
      </c>
    </row>
    <row r="281" spans="1:19" ht="33.75" customHeight="1">
      <c r="A281" s="43"/>
      <c r="B281" s="33"/>
      <c r="C281" s="43"/>
      <c r="D281" s="13" t="s">
        <v>24</v>
      </c>
      <c r="E281" s="13" t="s">
        <v>82</v>
      </c>
      <c r="F281" s="13" t="s">
        <v>53</v>
      </c>
      <c r="G281" s="14" t="s">
        <v>447</v>
      </c>
      <c r="H281" s="15">
        <f t="shared" si="24"/>
        <v>9</v>
      </c>
      <c r="I281" s="15">
        <f t="shared" si="25"/>
        <v>9</v>
      </c>
      <c r="J281" s="15">
        <v>9</v>
      </c>
      <c r="K281" s="15"/>
      <c r="L281" s="22"/>
      <c r="M281" s="22"/>
      <c r="N281" s="22"/>
      <c r="O281" s="23"/>
      <c r="P281" s="22"/>
      <c r="Q281" s="44"/>
      <c r="R281" s="33"/>
      <c r="S281" s="33"/>
    </row>
    <row r="282" spans="1:19" ht="33.75" customHeight="1">
      <c r="A282" s="43"/>
      <c r="B282" s="33"/>
      <c r="C282" s="43"/>
      <c r="D282" s="13" t="s">
        <v>32</v>
      </c>
      <c r="E282" s="13" t="s">
        <v>70</v>
      </c>
      <c r="F282" s="13" t="s">
        <v>71</v>
      </c>
      <c r="G282" s="14" t="s">
        <v>448</v>
      </c>
      <c r="H282" s="15">
        <f t="shared" si="24"/>
        <v>50.2</v>
      </c>
      <c r="I282" s="15">
        <f t="shared" si="25"/>
        <v>50.2</v>
      </c>
      <c r="J282" s="15">
        <v>50.2</v>
      </c>
      <c r="K282" s="15"/>
      <c r="L282" s="22"/>
      <c r="M282" s="22"/>
      <c r="N282" s="22"/>
      <c r="O282" s="23"/>
      <c r="P282" s="22"/>
      <c r="Q282" s="44"/>
      <c r="R282" s="33"/>
      <c r="S282" s="33"/>
    </row>
    <row r="283" spans="1:19" ht="25.5" customHeight="1">
      <c r="A283" s="43"/>
      <c r="B283" s="33"/>
      <c r="C283" s="43"/>
      <c r="D283" s="13" t="s">
        <v>24</v>
      </c>
      <c r="E283" s="13" t="s">
        <v>25</v>
      </c>
      <c r="F283" s="13" t="s">
        <v>41</v>
      </c>
      <c r="G283" s="14" t="s">
        <v>449</v>
      </c>
      <c r="H283" s="15">
        <f t="shared" si="24"/>
        <v>54</v>
      </c>
      <c r="I283" s="15">
        <f t="shared" si="25"/>
        <v>54</v>
      </c>
      <c r="J283" s="15">
        <v>54</v>
      </c>
      <c r="K283" s="15"/>
      <c r="L283" s="22"/>
      <c r="M283" s="22"/>
      <c r="N283" s="22"/>
      <c r="O283" s="23"/>
      <c r="P283" s="22"/>
      <c r="Q283" s="44"/>
      <c r="R283" s="33"/>
      <c r="S283" s="33"/>
    </row>
    <row r="284" spans="1:19" ht="30" customHeight="1">
      <c r="A284" s="43"/>
      <c r="B284" s="33"/>
      <c r="C284" s="33" t="s">
        <v>450</v>
      </c>
      <c r="D284" s="13" t="s">
        <v>24</v>
      </c>
      <c r="E284" s="13" t="s">
        <v>82</v>
      </c>
      <c r="F284" s="13" t="s">
        <v>53</v>
      </c>
      <c r="G284" s="14" t="s">
        <v>451</v>
      </c>
      <c r="H284" s="15">
        <f t="shared" si="24"/>
        <v>7.7</v>
      </c>
      <c r="I284" s="15">
        <f t="shared" si="25"/>
        <v>7.7</v>
      </c>
      <c r="J284" s="15">
        <v>7.7</v>
      </c>
      <c r="K284" s="15"/>
      <c r="L284" s="22"/>
      <c r="M284" s="22"/>
      <c r="N284" s="22"/>
      <c r="O284" s="23"/>
      <c r="P284" s="22"/>
      <c r="Q284" s="40">
        <f>SUM(H284:H287)</f>
        <v>92.4</v>
      </c>
      <c r="R284" s="33"/>
      <c r="S284" s="33" t="s">
        <v>28</v>
      </c>
    </row>
    <row r="285" spans="1:19" ht="39.75" customHeight="1">
      <c r="A285" s="43"/>
      <c r="B285" s="33"/>
      <c r="C285" s="43"/>
      <c r="D285" s="13" t="s">
        <v>32</v>
      </c>
      <c r="E285" s="13" t="s">
        <v>33</v>
      </c>
      <c r="F285" s="13" t="s">
        <v>33</v>
      </c>
      <c r="G285" s="14" t="s">
        <v>452</v>
      </c>
      <c r="H285" s="15">
        <f t="shared" si="24"/>
        <v>22.1</v>
      </c>
      <c r="I285" s="15">
        <f t="shared" si="25"/>
        <v>22.1</v>
      </c>
      <c r="J285" s="15">
        <v>22.1</v>
      </c>
      <c r="K285" s="15"/>
      <c r="L285" s="22"/>
      <c r="M285" s="22"/>
      <c r="N285" s="22"/>
      <c r="O285" s="23"/>
      <c r="P285" s="22"/>
      <c r="Q285" s="44"/>
      <c r="R285" s="33"/>
      <c r="S285" s="33"/>
    </row>
    <row r="286" spans="1:19" ht="27" customHeight="1">
      <c r="A286" s="43"/>
      <c r="B286" s="33"/>
      <c r="C286" s="43"/>
      <c r="D286" s="13" t="s">
        <v>32</v>
      </c>
      <c r="E286" s="13" t="s">
        <v>33</v>
      </c>
      <c r="F286" s="13" t="s">
        <v>33</v>
      </c>
      <c r="G286" s="14" t="s">
        <v>453</v>
      </c>
      <c r="H286" s="15">
        <f t="shared" si="24"/>
        <v>3.2</v>
      </c>
      <c r="I286" s="15">
        <f t="shared" si="25"/>
        <v>3.2</v>
      </c>
      <c r="J286" s="15">
        <v>3.2</v>
      </c>
      <c r="K286" s="15"/>
      <c r="L286" s="22"/>
      <c r="M286" s="22"/>
      <c r="N286" s="22"/>
      <c r="O286" s="23"/>
      <c r="P286" s="22"/>
      <c r="Q286" s="44"/>
      <c r="R286" s="33"/>
      <c r="S286" s="33"/>
    </row>
    <row r="287" spans="1:19" ht="28.5" customHeight="1">
      <c r="A287" s="43"/>
      <c r="B287" s="33"/>
      <c r="C287" s="43"/>
      <c r="D287" s="13" t="s">
        <v>32</v>
      </c>
      <c r="E287" s="13" t="s">
        <v>30</v>
      </c>
      <c r="F287" s="13" t="s">
        <v>30</v>
      </c>
      <c r="G287" s="14" t="s">
        <v>454</v>
      </c>
      <c r="H287" s="15">
        <f t="shared" si="24"/>
        <v>59.4</v>
      </c>
      <c r="I287" s="15">
        <f t="shared" si="25"/>
        <v>59.4</v>
      </c>
      <c r="J287" s="15">
        <v>59.4</v>
      </c>
      <c r="K287" s="15"/>
      <c r="L287" s="22"/>
      <c r="M287" s="22"/>
      <c r="N287" s="22"/>
      <c r="O287" s="23"/>
      <c r="P287" s="22"/>
      <c r="Q287" s="44"/>
      <c r="R287" s="33"/>
      <c r="S287" s="33"/>
    </row>
    <row r="288" spans="1:19" ht="28.5" customHeight="1">
      <c r="A288" s="43"/>
      <c r="B288" s="33"/>
      <c r="C288" s="33" t="s">
        <v>455</v>
      </c>
      <c r="D288" s="13" t="s">
        <v>24</v>
      </c>
      <c r="E288" s="13" t="s">
        <v>25</v>
      </c>
      <c r="F288" s="13"/>
      <c r="G288" s="14" t="s">
        <v>456</v>
      </c>
      <c r="H288" s="15">
        <f t="shared" si="24"/>
        <v>11.2</v>
      </c>
      <c r="I288" s="15">
        <v>11.2</v>
      </c>
      <c r="J288" s="15">
        <v>11.2</v>
      </c>
      <c r="K288" s="15"/>
      <c r="L288" s="22"/>
      <c r="M288" s="22"/>
      <c r="N288" s="22"/>
      <c r="O288" s="23"/>
      <c r="P288" s="22"/>
      <c r="Q288" s="40">
        <f>H288+H289</f>
        <v>17.2</v>
      </c>
      <c r="R288" s="33"/>
      <c r="S288" s="33" t="s">
        <v>28</v>
      </c>
    </row>
    <row r="289" spans="1:19" ht="27" customHeight="1">
      <c r="A289" s="43"/>
      <c r="B289" s="33"/>
      <c r="C289" s="33"/>
      <c r="D289" s="13" t="s">
        <v>24</v>
      </c>
      <c r="E289" s="13" t="s">
        <v>25</v>
      </c>
      <c r="F289" s="13"/>
      <c r="G289" s="14" t="s">
        <v>457</v>
      </c>
      <c r="H289" s="15">
        <f t="shared" si="24"/>
        <v>6</v>
      </c>
      <c r="I289" s="15">
        <v>6</v>
      </c>
      <c r="J289" s="15"/>
      <c r="K289" s="15">
        <v>6</v>
      </c>
      <c r="L289" s="22"/>
      <c r="M289" s="22"/>
      <c r="N289" s="22"/>
      <c r="O289" s="23"/>
      <c r="P289" s="22"/>
      <c r="Q289" s="40"/>
      <c r="R289" s="33"/>
      <c r="S289" s="33"/>
    </row>
    <row r="290" spans="1:19" ht="30" customHeight="1">
      <c r="A290" s="43"/>
      <c r="B290" s="33"/>
      <c r="C290" s="33" t="s">
        <v>458</v>
      </c>
      <c r="D290" s="13" t="s">
        <v>24</v>
      </c>
      <c r="E290" s="13" t="s">
        <v>25</v>
      </c>
      <c r="F290" s="13" t="s">
        <v>41</v>
      </c>
      <c r="G290" s="14" t="s">
        <v>459</v>
      </c>
      <c r="H290" s="15">
        <f t="shared" si="24"/>
        <v>41.4</v>
      </c>
      <c r="I290" s="15">
        <f>J290+K290+L290</f>
        <v>41.4</v>
      </c>
      <c r="J290" s="15"/>
      <c r="K290" s="15">
        <v>41.4</v>
      </c>
      <c r="L290" s="22"/>
      <c r="M290" s="22"/>
      <c r="N290" s="22"/>
      <c r="O290" s="23"/>
      <c r="P290" s="22"/>
      <c r="Q290" s="40">
        <f>SUM(H290:H291)</f>
        <v>54</v>
      </c>
      <c r="R290" s="33"/>
      <c r="S290" s="33" t="s">
        <v>47</v>
      </c>
    </row>
    <row r="291" spans="1:19" ht="27" customHeight="1">
      <c r="A291" s="43"/>
      <c r="B291" s="33"/>
      <c r="C291" s="43"/>
      <c r="D291" s="13" t="s">
        <v>32</v>
      </c>
      <c r="E291" s="13" t="s">
        <v>33</v>
      </c>
      <c r="F291" s="13" t="s">
        <v>33</v>
      </c>
      <c r="G291" s="14" t="s">
        <v>460</v>
      </c>
      <c r="H291" s="15">
        <f t="shared" si="24"/>
        <v>12.6</v>
      </c>
      <c r="I291" s="15">
        <f>J291+K291+L291</f>
        <v>12.6</v>
      </c>
      <c r="J291" s="15"/>
      <c r="K291" s="15">
        <v>12.6</v>
      </c>
      <c r="L291" s="22"/>
      <c r="M291" s="22"/>
      <c r="N291" s="22"/>
      <c r="O291" s="23"/>
      <c r="P291" s="22"/>
      <c r="Q291" s="44"/>
      <c r="R291" s="33"/>
      <c r="S291" s="33"/>
    </row>
    <row r="292" spans="1:19" ht="27.75" customHeight="1">
      <c r="A292" s="43"/>
      <c r="B292" s="33"/>
      <c r="C292" s="33" t="s">
        <v>461</v>
      </c>
      <c r="D292" s="13" t="s">
        <v>24</v>
      </c>
      <c r="E292" s="13" t="s">
        <v>82</v>
      </c>
      <c r="F292" s="13" t="s">
        <v>53</v>
      </c>
      <c r="G292" s="14" t="s">
        <v>462</v>
      </c>
      <c r="H292" s="15">
        <f t="shared" si="24"/>
        <v>15</v>
      </c>
      <c r="I292" s="15">
        <f>J292+K292+L292</f>
        <v>15</v>
      </c>
      <c r="J292" s="15"/>
      <c r="K292" s="15">
        <v>15</v>
      </c>
      <c r="L292" s="22"/>
      <c r="M292" s="22"/>
      <c r="N292" s="22"/>
      <c r="O292" s="23"/>
      <c r="P292" s="22"/>
      <c r="Q292" s="40">
        <f>SUM(H292:H293)</f>
        <v>50.5</v>
      </c>
      <c r="R292" s="33"/>
      <c r="S292" s="33" t="s">
        <v>47</v>
      </c>
    </row>
    <row r="293" spans="1:19" ht="27.75" customHeight="1">
      <c r="A293" s="43"/>
      <c r="B293" s="33"/>
      <c r="C293" s="43"/>
      <c r="D293" s="13" t="s">
        <v>32</v>
      </c>
      <c r="E293" s="13" t="s">
        <v>41</v>
      </c>
      <c r="F293" s="13" t="s">
        <v>41</v>
      </c>
      <c r="G293" s="14" t="s">
        <v>463</v>
      </c>
      <c r="H293" s="15">
        <f t="shared" si="24"/>
        <v>35.5</v>
      </c>
      <c r="I293" s="15">
        <f>J293+K293+L293</f>
        <v>35.5</v>
      </c>
      <c r="J293" s="15"/>
      <c r="K293" s="15">
        <v>35.5</v>
      </c>
      <c r="L293" s="22"/>
      <c r="M293" s="22"/>
      <c r="N293" s="22"/>
      <c r="O293" s="23"/>
      <c r="P293" s="22"/>
      <c r="Q293" s="44"/>
      <c r="R293" s="33"/>
      <c r="S293" s="33"/>
    </row>
    <row r="294" spans="1:19" ht="33" customHeight="1">
      <c r="A294" s="43">
        <v>21</v>
      </c>
      <c r="B294" s="33" t="s">
        <v>464</v>
      </c>
      <c r="C294" s="33" t="s">
        <v>465</v>
      </c>
      <c r="D294" s="13" t="s">
        <v>32</v>
      </c>
      <c r="E294" s="13" t="s">
        <v>70</v>
      </c>
      <c r="F294" s="13" t="s">
        <v>71</v>
      </c>
      <c r="G294" s="14" t="s">
        <v>466</v>
      </c>
      <c r="H294" s="15">
        <f t="shared" si="24"/>
        <v>51</v>
      </c>
      <c r="I294" s="15">
        <f aca="true" t="shared" si="26" ref="I294:I313">J294+K294+L294</f>
        <v>51</v>
      </c>
      <c r="J294" s="15">
        <v>51</v>
      </c>
      <c r="K294" s="15"/>
      <c r="L294" s="22"/>
      <c r="M294" s="22"/>
      <c r="N294" s="22"/>
      <c r="O294" s="23"/>
      <c r="P294" s="22"/>
      <c r="Q294" s="40">
        <f>H294+H295</f>
        <v>86</v>
      </c>
      <c r="R294" s="33">
        <f>Q294+Q296</f>
        <v>246.9</v>
      </c>
      <c r="S294" s="33" t="s">
        <v>28</v>
      </c>
    </row>
    <row r="295" spans="1:19" ht="34.5" customHeight="1">
      <c r="A295" s="43"/>
      <c r="B295" s="33"/>
      <c r="C295" s="43"/>
      <c r="D295" s="13" t="s">
        <v>24</v>
      </c>
      <c r="E295" s="13" t="s">
        <v>25</v>
      </c>
      <c r="F295" s="13" t="s">
        <v>341</v>
      </c>
      <c r="G295" s="14" t="s">
        <v>467</v>
      </c>
      <c r="H295" s="15">
        <f t="shared" si="24"/>
        <v>35</v>
      </c>
      <c r="I295" s="15">
        <f t="shared" si="26"/>
        <v>35</v>
      </c>
      <c r="J295" s="15">
        <v>35</v>
      </c>
      <c r="K295" s="15"/>
      <c r="L295" s="22"/>
      <c r="M295" s="22"/>
      <c r="N295" s="22"/>
      <c r="O295" s="23"/>
      <c r="P295" s="22"/>
      <c r="Q295" s="44"/>
      <c r="R295" s="33"/>
      <c r="S295" s="33"/>
    </row>
    <row r="296" spans="1:19" ht="60" customHeight="1">
      <c r="A296" s="43"/>
      <c r="B296" s="33"/>
      <c r="C296" s="33" t="s">
        <v>468</v>
      </c>
      <c r="D296" s="13" t="s">
        <v>32</v>
      </c>
      <c r="E296" s="13" t="s">
        <v>41</v>
      </c>
      <c r="F296" s="13" t="s">
        <v>41</v>
      </c>
      <c r="G296" s="14" t="s">
        <v>469</v>
      </c>
      <c r="H296" s="15">
        <f t="shared" si="24"/>
        <v>100.3</v>
      </c>
      <c r="I296" s="15">
        <f t="shared" si="26"/>
        <v>100.3</v>
      </c>
      <c r="J296" s="15">
        <v>100.3</v>
      </c>
      <c r="K296" s="15"/>
      <c r="L296" s="22"/>
      <c r="M296" s="22"/>
      <c r="N296" s="22"/>
      <c r="O296" s="23"/>
      <c r="P296" s="22"/>
      <c r="Q296" s="40">
        <f>H296+H297</f>
        <v>160.9</v>
      </c>
      <c r="R296" s="33"/>
      <c r="S296" s="33" t="s">
        <v>47</v>
      </c>
    </row>
    <row r="297" spans="1:19" ht="45" customHeight="1">
      <c r="A297" s="43"/>
      <c r="B297" s="33"/>
      <c r="C297" s="33"/>
      <c r="D297" s="13" t="s">
        <v>32</v>
      </c>
      <c r="E297" s="13" t="s">
        <v>41</v>
      </c>
      <c r="F297" s="13" t="s">
        <v>41</v>
      </c>
      <c r="G297" s="14" t="s">
        <v>470</v>
      </c>
      <c r="H297" s="15">
        <f t="shared" si="24"/>
        <v>60.6</v>
      </c>
      <c r="I297" s="15">
        <f t="shared" si="26"/>
        <v>60.6</v>
      </c>
      <c r="J297" s="15">
        <v>60.6</v>
      </c>
      <c r="K297" s="15"/>
      <c r="L297" s="22"/>
      <c r="M297" s="22"/>
      <c r="N297" s="22"/>
      <c r="O297" s="23"/>
      <c r="P297" s="22"/>
      <c r="Q297" s="40"/>
      <c r="R297" s="33"/>
      <c r="S297" s="33"/>
    </row>
    <row r="298" spans="1:19" ht="36.75" customHeight="1">
      <c r="A298" s="43">
        <v>22</v>
      </c>
      <c r="B298" s="33" t="s">
        <v>471</v>
      </c>
      <c r="C298" s="33" t="s">
        <v>472</v>
      </c>
      <c r="D298" s="13" t="s">
        <v>24</v>
      </c>
      <c r="E298" s="13" t="s">
        <v>25</v>
      </c>
      <c r="F298" s="12" t="s">
        <v>73</v>
      </c>
      <c r="G298" s="14" t="s">
        <v>473</v>
      </c>
      <c r="H298" s="15">
        <f t="shared" si="24"/>
        <v>1.2</v>
      </c>
      <c r="I298" s="15">
        <f t="shared" si="26"/>
        <v>1.2</v>
      </c>
      <c r="J298" s="15">
        <v>1.2</v>
      </c>
      <c r="K298" s="15"/>
      <c r="L298" s="22"/>
      <c r="M298" s="22"/>
      <c r="N298" s="22"/>
      <c r="O298" s="23"/>
      <c r="P298" s="22"/>
      <c r="Q298" s="40">
        <f>SUM(H298:H303)</f>
        <v>101.29999999999998</v>
      </c>
      <c r="R298" s="33">
        <f>Q298+Q306+Q309+Q304+Q312</f>
        <v>298.2</v>
      </c>
      <c r="S298" s="33" t="s">
        <v>28</v>
      </c>
    </row>
    <row r="299" spans="1:19" ht="33" customHeight="1">
      <c r="A299" s="43"/>
      <c r="B299" s="33"/>
      <c r="C299" s="43"/>
      <c r="D299" s="13" t="s">
        <v>24</v>
      </c>
      <c r="E299" s="13" t="s">
        <v>25</v>
      </c>
      <c r="F299" s="13" t="s">
        <v>58</v>
      </c>
      <c r="G299" s="14" t="s">
        <v>474</v>
      </c>
      <c r="H299" s="15">
        <f t="shared" si="24"/>
        <v>13.7</v>
      </c>
      <c r="I299" s="15">
        <f t="shared" si="26"/>
        <v>13.7</v>
      </c>
      <c r="J299" s="15">
        <v>13.7</v>
      </c>
      <c r="K299" s="15"/>
      <c r="L299" s="22"/>
      <c r="M299" s="22"/>
      <c r="N299" s="22"/>
      <c r="O299" s="23"/>
      <c r="P299" s="22"/>
      <c r="Q299" s="44"/>
      <c r="R299" s="33"/>
      <c r="S299" s="33"/>
    </row>
    <row r="300" spans="1:19" ht="43.5" customHeight="1">
      <c r="A300" s="43"/>
      <c r="B300" s="33"/>
      <c r="C300" s="43"/>
      <c r="D300" s="13" t="s">
        <v>24</v>
      </c>
      <c r="E300" s="13" t="s">
        <v>25</v>
      </c>
      <c r="F300" s="13" t="s">
        <v>41</v>
      </c>
      <c r="G300" s="14" t="s">
        <v>475</v>
      </c>
      <c r="H300" s="15">
        <f t="shared" si="24"/>
        <v>47.4</v>
      </c>
      <c r="I300" s="15">
        <f t="shared" si="26"/>
        <v>47.4</v>
      </c>
      <c r="J300" s="15">
        <v>47.4</v>
      </c>
      <c r="K300" s="15"/>
      <c r="L300" s="22"/>
      <c r="M300" s="22"/>
      <c r="N300" s="22"/>
      <c r="O300" s="23"/>
      <c r="P300" s="22"/>
      <c r="Q300" s="44"/>
      <c r="R300" s="33"/>
      <c r="S300" s="33"/>
    </row>
    <row r="301" spans="1:19" ht="30.75" customHeight="1">
      <c r="A301" s="43"/>
      <c r="B301" s="33"/>
      <c r="C301" s="43"/>
      <c r="D301" s="13" t="s">
        <v>24</v>
      </c>
      <c r="E301" s="13" t="s">
        <v>25</v>
      </c>
      <c r="F301" s="13" t="s">
        <v>41</v>
      </c>
      <c r="G301" s="14" t="s">
        <v>476</v>
      </c>
      <c r="H301" s="15">
        <f t="shared" si="24"/>
        <v>11.1</v>
      </c>
      <c r="I301" s="15">
        <f t="shared" si="26"/>
        <v>11.1</v>
      </c>
      <c r="J301" s="15">
        <v>11.1</v>
      </c>
      <c r="K301" s="15"/>
      <c r="L301" s="22"/>
      <c r="M301" s="22"/>
      <c r="N301" s="22"/>
      <c r="O301" s="23"/>
      <c r="P301" s="22"/>
      <c r="Q301" s="44"/>
      <c r="R301" s="33"/>
      <c r="S301" s="33"/>
    </row>
    <row r="302" spans="1:19" ht="46.5" customHeight="1">
      <c r="A302" s="43"/>
      <c r="B302" s="33"/>
      <c r="C302" s="43"/>
      <c r="D302" s="13" t="s">
        <v>32</v>
      </c>
      <c r="E302" s="13" t="s">
        <v>33</v>
      </c>
      <c r="F302" s="13" t="s">
        <v>33</v>
      </c>
      <c r="G302" s="14" t="s">
        <v>477</v>
      </c>
      <c r="H302" s="15">
        <f t="shared" si="24"/>
        <v>13.3</v>
      </c>
      <c r="I302" s="15">
        <f t="shared" si="26"/>
        <v>13.3</v>
      </c>
      <c r="J302" s="15">
        <v>13.3</v>
      </c>
      <c r="K302" s="15"/>
      <c r="L302" s="22"/>
      <c r="M302" s="22"/>
      <c r="N302" s="22"/>
      <c r="O302" s="23"/>
      <c r="P302" s="22"/>
      <c r="Q302" s="44"/>
      <c r="R302" s="33"/>
      <c r="S302" s="33"/>
    </row>
    <row r="303" spans="1:19" ht="33.75" customHeight="1">
      <c r="A303" s="43"/>
      <c r="B303" s="33"/>
      <c r="C303" s="43"/>
      <c r="D303" s="13" t="s">
        <v>32</v>
      </c>
      <c r="E303" s="13" t="s">
        <v>33</v>
      </c>
      <c r="F303" s="13" t="s">
        <v>33</v>
      </c>
      <c r="G303" s="14" t="s">
        <v>478</v>
      </c>
      <c r="H303" s="15">
        <f t="shared" si="24"/>
        <v>14.6</v>
      </c>
      <c r="I303" s="15">
        <f t="shared" si="26"/>
        <v>14.6</v>
      </c>
      <c r="J303" s="15">
        <v>14.6</v>
      </c>
      <c r="K303" s="15"/>
      <c r="L303" s="22"/>
      <c r="M303" s="22"/>
      <c r="N303" s="22"/>
      <c r="O303" s="23"/>
      <c r="P303" s="22"/>
      <c r="Q303" s="44"/>
      <c r="R303" s="33"/>
      <c r="S303" s="33"/>
    </row>
    <row r="304" spans="1:19" ht="43.5" customHeight="1">
      <c r="A304" s="43">
        <v>22</v>
      </c>
      <c r="B304" s="33" t="s">
        <v>471</v>
      </c>
      <c r="C304" s="33" t="s">
        <v>479</v>
      </c>
      <c r="D304" s="13" t="s">
        <v>32</v>
      </c>
      <c r="E304" s="13" t="s">
        <v>33</v>
      </c>
      <c r="F304" s="13" t="s">
        <v>33</v>
      </c>
      <c r="G304" s="14" t="s">
        <v>480</v>
      </c>
      <c r="H304" s="15">
        <f t="shared" si="24"/>
        <v>9.8</v>
      </c>
      <c r="I304" s="15">
        <f t="shared" si="26"/>
        <v>9.8</v>
      </c>
      <c r="J304" s="15">
        <v>9.8</v>
      </c>
      <c r="K304" s="15"/>
      <c r="L304" s="22"/>
      <c r="M304" s="22"/>
      <c r="N304" s="22"/>
      <c r="O304" s="23"/>
      <c r="P304" s="22"/>
      <c r="Q304" s="40">
        <f>SUM(H304:H305)</f>
        <v>21.8</v>
      </c>
      <c r="R304" s="33"/>
      <c r="S304" s="33" t="s">
        <v>28</v>
      </c>
    </row>
    <row r="305" spans="1:19" ht="31.5" customHeight="1">
      <c r="A305" s="43"/>
      <c r="B305" s="33"/>
      <c r="C305" s="43"/>
      <c r="D305" s="13" t="s">
        <v>24</v>
      </c>
      <c r="E305" s="13" t="s">
        <v>25</v>
      </c>
      <c r="F305" s="13" t="s">
        <v>410</v>
      </c>
      <c r="G305" s="14" t="s">
        <v>481</v>
      </c>
      <c r="H305" s="15">
        <f t="shared" si="24"/>
        <v>12</v>
      </c>
      <c r="I305" s="15">
        <f t="shared" si="26"/>
        <v>12</v>
      </c>
      <c r="J305" s="15">
        <v>12</v>
      </c>
      <c r="K305" s="15"/>
      <c r="L305" s="22"/>
      <c r="M305" s="22"/>
      <c r="N305" s="22"/>
      <c r="O305" s="23"/>
      <c r="P305" s="22"/>
      <c r="Q305" s="40"/>
      <c r="R305" s="33"/>
      <c r="S305" s="33"/>
    </row>
    <row r="306" spans="1:19" ht="36" customHeight="1">
      <c r="A306" s="43"/>
      <c r="B306" s="33"/>
      <c r="C306" s="33" t="s">
        <v>482</v>
      </c>
      <c r="D306" s="13" t="s">
        <v>24</v>
      </c>
      <c r="E306" s="13" t="s">
        <v>25</v>
      </c>
      <c r="F306" s="13" t="s">
        <v>440</v>
      </c>
      <c r="G306" s="14" t="s">
        <v>483</v>
      </c>
      <c r="H306" s="15">
        <f t="shared" si="24"/>
        <v>2.7</v>
      </c>
      <c r="I306" s="15">
        <f t="shared" si="26"/>
        <v>2.7</v>
      </c>
      <c r="J306" s="15"/>
      <c r="K306" s="15">
        <v>2.7</v>
      </c>
      <c r="L306" s="22"/>
      <c r="M306" s="22"/>
      <c r="N306" s="22"/>
      <c r="O306" s="23"/>
      <c r="P306" s="22"/>
      <c r="Q306" s="40">
        <f>H306+H307+H308</f>
        <v>85.80000000000001</v>
      </c>
      <c r="R306" s="33"/>
      <c r="S306" s="33" t="s">
        <v>47</v>
      </c>
    </row>
    <row r="307" spans="1:19" ht="33.75" customHeight="1">
      <c r="A307" s="43"/>
      <c r="B307" s="33"/>
      <c r="C307" s="33"/>
      <c r="D307" s="13" t="s">
        <v>24</v>
      </c>
      <c r="E307" s="13" t="s">
        <v>25</v>
      </c>
      <c r="F307" s="13"/>
      <c r="G307" s="14" t="s">
        <v>484</v>
      </c>
      <c r="H307" s="15">
        <f t="shared" si="24"/>
        <v>48</v>
      </c>
      <c r="I307" s="15">
        <f t="shared" si="26"/>
        <v>48</v>
      </c>
      <c r="J307" s="15">
        <v>48</v>
      </c>
      <c r="K307" s="15"/>
      <c r="L307" s="22"/>
      <c r="M307" s="22"/>
      <c r="N307" s="22"/>
      <c r="O307" s="23"/>
      <c r="P307" s="22"/>
      <c r="Q307" s="40"/>
      <c r="R307" s="33"/>
      <c r="S307" s="33"/>
    </row>
    <row r="308" spans="1:19" ht="45" customHeight="1">
      <c r="A308" s="43"/>
      <c r="B308" s="33"/>
      <c r="C308" s="43"/>
      <c r="D308" s="13" t="s">
        <v>32</v>
      </c>
      <c r="E308" s="13" t="s">
        <v>33</v>
      </c>
      <c r="F308" s="13" t="s">
        <v>33</v>
      </c>
      <c r="G308" s="14" t="s">
        <v>485</v>
      </c>
      <c r="H308" s="15">
        <f t="shared" si="24"/>
        <v>35.1</v>
      </c>
      <c r="I308" s="15">
        <f t="shared" si="26"/>
        <v>35.1</v>
      </c>
      <c r="J308" s="15">
        <v>35.1</v>
      </c>
      <c r="K308" s="15"/>
      <c r="L308" s="22"/>
      <c r="M308" s="22"/>
      <c r="N308" s="22"/>
      <c r="O308" s="23"/>
      <c r="P308" s="22"/>
      <c r="Q308" s="44"/>
      <c r="R308" s="33"/>
      <c r="S308" s="33"/>
    </row>
    <row r="309" spans="1:19" ht="31.5" customHeight="1">
      <c r="A309" s="43"/>
      <c r="B309" s="33"/>
      <c r="C309" s="33" t="s">
        <v>486</v>
      </c>
      <c r="D309" s="13" t="s">
        <v>24</v>
      </c>
      <c r="E309" s="13" t="s">
        <v>25</v>
      </c>
      <c r="F309" s="13" t="s">
        <v>440</v>
      </c>
      <c r="G309" s="14" t="s">
        <v>487</v>
      </c>
      <c r="H309" s="15">
        <f t="shared" si="24"/>
        <v>2</v>
      </c>
      <c r="I309" s="15">
        <f t="shared" si="26"/>
        <v>2</v>
      </c>
      <c r="J309" s="15">
        <v>2</v>
      </c>
      <c r="K309" s="15"/>
      <c r="L309" s="22"/>
      <c r="M309" s="22"/>
      <c r="N309" s="22"/>
      <c r="O309" s="23"/>
      <c r="P309" s="22"/>
      <c r="Q309" s="40">
        <f>SUM(H309:H311)</f>
        <v>25.4</v>
      </c>
      <c r="R309" s="33"/>
      <c r="S309" s="33" t="s">
        <v>47</v>
      </c>
    </row>
    <row r="310" spans="1:25" ht="30.75" customHeight="1">
      <c r="A310" s="43"/>
      <c r="B310" s="33"/>
      <c r="C310" s="43"/>
      <c r="D310" s="13" t="s">
        <v>24</v>
      </c>
      <c r="E310" s="13" t="s">
        <v>82</v>
      </c>
      <c r="F310" s="13" t="s">
        <v>53</v>
      </c>
      <c r="G310" s="14" t="s">
        <v>488</v>
      </c>
      <c r="H310" s="15">
        <f t="shared" si="24"/>
        <v>8.4</v>
      </c>
      <c r="I310" s="15">
        <f t="shared" si="26"/>
        <v>8.4</v>
      </c>
      <c r="J310" s="15"/>
      <c r="K310" s="15">
        <v>8.4</v>
      </c>
      <c r="L310" s="22"/>
      <c r="M310" s="22"/>
      <c r="N310" s="22"/>
      <c r="O310" s="23"/>
      <c r="P310" s="22"/>
      <c r="Q310" s="44"/>
      <c r="R310" s="33"/>
      <c r="S310" s="33"/>
      <c r="Y310" s="30"/>
    </row>
    <row r="311" spans="1:19" ht="33" customHeight="1">
      <c r="A311" s="43"/>
      <c r="B311" s="33"/>
      <c r="C311" s="43"/>
      <c r="D311" s="13" t="s">
        <v>24</v>
      </c>
      <c r="E311" s="13" t="s">
        <v>25</v>
      </c>
      <c r="F311" s="13" t="s">
        <v>489</v>
      </c>
      <c r="G311" s="14" t="s">
        <v>490</v>
      </c>
      <c r="H311" s="15">
        <f t="shared" si="24"/>
        <v>15</v>
      </c>
      <c r="I311" s="15">
        <f t="shared" si="26"/>
        <v>15</v>
      </c>
      <c r="J311" s="15"/>
      <c r="K311" s="15">
        <v>15</v>
      </c>
      <c r="L311" s="22"/>
      <c r="M311" s="22"/>
      <c r="N311" s="22"/>
      <c r="O311" s="23"/>
      <c r="P311" s="22"/>
      <c r="Q311" s="44"/>
      <c r="R311" s="33"/>
      <c r="S311" s="33"/>
    </row>
    <row r="312" spans="1:19" ht="69" customHeight="1">
      <c r="A312" s="43"/>
      <c r="B312" s="33"/>
      <c r="C312" s="33" t="s">
        <v>491</v>
      </c>
      <c r="D312" s="13" t="s">
        <v>32</v>
      </c>
      <c r="E312" s="13" t="s">
        <v>33</v>
      </c>
      <c r="F312" s="13" t="s">
        <v>33</v>
      </c>
      <c r="G312" s="14" t="s">
        <v>492</v>
      </c>
      <c r="H312" s="15">
        <f t="shared" si="24"/>
        <v>31</v>
      </c>
      <c r="I312" s="15">
        <f t="shared" si="26"/>
        <v>31</v>
      </c>
      <c r="J312" s="15">
        <v>31</v>
      </c>
      <c r="K312" s="15"/>
      <c r="L312" s="22"/>
      <c r="M312" s="22"/>
      <c r="N312" s="22"/>
      <c r="O312" s="23"/>
      <c r="P312" s="22"/>
      <c r="Q312" s="40">
        <v>63.9</v>
      </c>
      <c r="R312" s="33"/>
      <c r="S312" s="33" t="s">
        <v>47</v>
      </c>
    </row>
    <row r="313" spans="1:19" ht="31.5" customHeight="1">
      <c r="A313" s="43"/>
      <c r="B313" s="33"/>
      <c r="C313" s="33"/>
      <c r="D313" s="13" t="s">
        <v>32</v>
      </c>
      <c r="E313" s="13" t="s">
        <v>41</v>
      </c>
      <c r="F313" s="13" t="s">
        <v>41</v>
      </c>
      <c r="G313" s="14" t="s">
        <v>493</v>
      </c>
      <c r="H313" s="15">
        <f t="shared" si="24"/>
        <v>17.9</v>
      </c>
      <c r="I313" s="15">
        <f t="shared" si="26"/>
        <v>17.9</v>
      </c>
      <c r="J313" s="15"/>
      <c r="K313" s="15">
        <v>17.9</v>
      </c>
      <c r="L313" s="22"/>
      <c r="M313" s="22"/>
      <c r="N313" s="22"/>
      <c r="O313" s="23"/>
      <c r="P313" s="22"/>
      <c r="Q313" s="40"/>
      <c r="R313" s="33"/>
      <c r="S313" s="33"/>
    </row>
    <row r="314" spans="1:19" ht="39" customHeight="1">
      <c r="A314" s="43"/>
      <c r="B314" s="33"/>
      <c r="C314" s="33"/>
      <c r="D314" s="13" t="s">
        <v>24</v>
      </c>
      <c r="E314" s="13" t="s">
        <v>25</v>
      </c>
      <c r="F314" s="12"/>
      <c r="G314" s="14" t="s">
        <v>494</v>
      </c>
      <c r="H314" s="15">
        <v>15</v>
      </c>
      <c r="I314" s="15">
        <v>15</v>
      </c>
      <c r="J314" s="15"/>
      <c r="K314" s="15">
        <v>15</v>
      </c>
      <c r="L314" s="22"/>
      <c r="M314" s="28"/>
      <c r="N314" s="27"/>
      <c r="O314" s="27"/>
      <c r="P314" s="27"/>
      <c r="Q314" s="40"/>
      <c r="R314" s="33"/>
      <c r="S314" s="33"/>
    </row>
    <row r="315" spans="1:19" ht="45" customHeight="1">
      <c r="A315" s="34">
        <v>23</v>
      </c>
      <c r="B315" s="34" t="s">
        <v>495</v>
      </c>
      <c r="C315" s="33" t="s">
        <v>496</v>
      </c>
      <c r="D315" s="13" t="s">
        <v>24</v>
      </c>
      <c r="E315" s="13" t="s">
        <v>25</v>
      </c>
      <c r="F315" s="12" t="s">
        <v>334</v>
      </c>
      <c r="G315" s="14" t="s">
        <v>497</v>
      </c>
      <c r="H315" s="15">
        <f aca="true" t="shared" si="27" ref="H315:H324">J315+K315+N315+P315</f>
        <v>1.5</v>
      </c>
      <c r="I315" s="15">
        <f aca="true" t="shared" si="28" ref="I315:I324">J315+K315+L315</f>
        <v>1.5</v>
      </c>
      <c r="J315" s="15">
        <v>1.5</v>
      </c>
      <c r="K315" s="15"/>
      <c r="L315" s="22"/>
      <c r="M315" s="28"/>
      <c r="N315" s="27"/>
      <c r="O315" s="27"/>
      <c r="P315" s="27"/>
      <c r="Q315" s="40">
        <f>SUM(H315:H322)</f>
        <v>107.69999999999999</v>
      </c>
      <c r="R315" s="34">
        <f>Q315+Q323</f>
        <v>190.7</v>
      </c>
      <c r="S315" s="33" t="s">
        <v>28</v>
      </c>
    </row>
    <row r="316" spans="1:19" ht="43.5" customHeight="1">
      <c r="A316" s="36"/>
      <c r="B316" s="36"/>
      <c r="C316" s="33"/>
      <c r="D316" s="13" t="s">
        <v>32</v>
      </c>
      <c r="E316" s="13" t="s">
        <v>70</v>
      </c>
      <c r="F316" s="12" t="s">
        <v>71</v>
      </c>
      <c r="G316" s="14" t="s">
        <v>498</v>
      </c>
      <c r="H316" s="15">
        <f t="shared" si="27"/>
        <v>6.2</v>
      </c>
      <c r="I316" s="15">
        <f t="shared" si="28"/>
        <v>6.2</v>
      </c>
      <c r="J316" s="15"/>
      <c r="K316" s="15">
        <v>6.2</v>
      </c>
      <c r="L316" s="22"/>
      <c r="M316" s="28"/>
      <c r="N316" s="27"/>
      <c r="O316" s="27"/>
      <c r="P316" s="27"/>
      <c r="Q316" s="40"/>
      <c r="R316" s="36"/>
      <c r="S316" s="33"/>
    </row>
    <row r="317" spans="1:19" ht="49.5" customHeight="1">
      <c r="A317" s="36"/>
      <c r="B317" s="36"/>
      <c r="C317" s="33"/>
      <c r="D317" s="13" t="s">
        <v>32</v>
      </c>
      <c r="E317" s="13" t="s">
        <v>33</v>
      </c>
      <c r="F317" s="12" t="s">
        <v>33</v>
      </c>
      <c r="G317" s="14" t="s">
        <v>499</v>
      </c>
      <c r="H317" s="15">
        <f t="shared" si="27"/>
        <v>5.3</v>
      </c>
      <c r="I317" s="15">
        <f t="shared" si="28"/>
        <v>5.3</v>
      </c>
      <c r="J317" s="15"/>
      <c r="K317" s="15">
        <v>5.3</v>
      </c>
      <c r="L317" s="22"/>
      <c r="M317" s="28"/>
      <c r="N317" s="27"/>
      <c r="O317" s="27"/>
      <c r="P317" s="27"/>
      <c r="Q317" s="40"/>
      <c r="R317" s="36"/>
      <c r="S317" s="33"/>
    </row>
    <row r="318" spans="1:19" ht="48" customHeight="1">
      <c r="A318" s="36"/>
      <c r="B318" s="36"/>
      <c r="C318" s="33"/>
      <c r="D318" s="13" t="s">
        <v>32</v>
      </c>
      <c r="E318" s="13" t="s">
        <v>33</v>
      </c>
      <c r="F318" s="12" t="s">
        <v>33</v>
      </c>
      <c r="G318" s="14" t="s">
        <v>500</v>
      </c>
      <c r="H318" s="15">
        <f t="shared" si="27"/>
        <v>2.6</v>
      </c>
      <c r="I318" s="15">
        <f t="shared" si="28"/>
        <v>2.6</v>
      </c>
      <c r="J318" s="15">
        <v>2.6</v>
      </c>
      <c r="K318" s="15"/>
      <c r="L318" s="22"/>
      <c r="M318" s="28"/>
      <c r="N318" s="27"/>
      <c r="O318" s="27"/>
      <c r="P318" s="27"/>
      <c r="Q318" s="40"/>
      <c r="R318" s="36"/>
      <c r="S318" s="33"/>
    </row>
    <row r="319" spans="1:19" ht="48" customHeight="1">
      <c r="A319" s="36"/>
      <c r="B319" s="36"/>
      <c r="C319" s="33"/>
      <c r="D319" s="13" t="s">
        <v>24</v>
      </c>
      <c r="E319" s="13" t="s">
        <v>25</v>
      </c>
      <c r="F319" s="12" t="s">
        <v>158</v>
      </c>
      <c r="G319" s="14" t="s">
        <v>501</v>
      </c>
      <c r="H319" s="15">
        <f t="shared" si="27"/>
        <v>4.2</v>
      </c>
      <c r="I319" s="15">
        <f t="shared" si="28"/>
        <v>4.2</v>
      </c>
      <c r="J319" s="15">
        <v>4.2</v>
      </c>
      <c r="K319" s="15"/>
      <c r="L319" s="22"/>
      <c r="M319" s="28"/>
      <c r="N319" s="27"/>
      <c r="O319" s="27"/>
      <c r="P319" s="27"/>
      <c r="Q319" s="40"/>
      <c r="R319" s="36"/>
      <c r="S319" s="33"/>
    </row>
    <row r="320" spans="1:19" ht="45" customHeight="1">
      <c r="A320" s="36"/>
      <c r="B320" s="36"/>
      <c r="C320" s="33"/>
      <c r="D320" s="13" t="s">
        <v>32</v>
      </c>
      <c r="E320" s="13" t="s">
        <v>41</v>
      </c>
      <c r="F320" s="12" t="s">
        <v>41</v>
      </c>
      <c r="G320" s="14" t="s">
        <v>502</v>
      </c>
      <c r="H320" s="15">
        <f t="shared" si="27"/>
        <v>13.5</v>
      </c>
      <c r="I320" s="15">
        <f t="shared" si="28"/>
        <v>13.5</v>
      </c>
      <c r="J320" s="15">
        <v>13.5</v>
      </c>
      <c r="K320" s="15"/>
      <c r="L320" s="22"/>
      <c r="M320" s="28"/>
      <c r="N320" s="27"/>
      <c r="O320" s="27"/>
      <c r="P320" s="27"/>
      <c r="Q320" s="40"/>
      <c r="R320" s="36"/>
      <c r="S320" s="33"/>
    </row>
    <row r="321" spans="1:19" ht="42.75" customHeight="1">
      <c r="A321" s="36"/>
      <c r="B321" s="36"/>
      <c r="C321" s="33"/>
      <c r="D321" s="13" t="s">
        <v>24</v>
      </c>
      <c r="E321" s="13" t="s">
        <v>25</v>
      </c>
      <c r="F321" s="12" t="s">
        <v>73</v>
      </c>
      <c r="G321" s="14" t="s">
        <v>503</v>
      </c>
      <c r="H321" s="15">
        <f t="shared" si="27"/>
        <v>23.8</v>
      </c>
      <c r="I321" s="15">
        <f t="shared" si="28"/>
        <v>23.8</v>
      </c>
      <c r="J321" s="15">
        <v>23.8</v>
      </c>
      <c r="K321" s="15"/>
      <c r="L321" s="22"/>
      <c r="M321" s="28"/>
      <c r="N321" s="27"/>
      <c r="O321" s="27"/>
      <c r="P321" s="27"/>
      <c r="Q321" s="40"/>
      <c r="R321" s="36"/>
      <c r="S321" s="33"/>
    </row>
    <row r="322" spans="1:19" ht="40.5" customHeight="1">
      <c r="A322" s="36"/>
      <c r="B322" s="36"/>
      <c r="C322" s="33"/>
      <c r="D322" s="13" t="s">
        <v>24</v>
      </c>
      <c r="E322" s="13" t="s">
        <v>25</v>
      </c>
      <c r="F322" s="12" t="s">
        <v>58</v>
      </c>
      <c r="G322" s="14" t="s">
        <v>504</v>
      </c>
      <c r="H322" s="15">
        <f t="shared" si="27"/>
        <v>50.6</v>
      </c>
      <c r="I322" s="15">
        <f t="shared" si="28"/>
        <v>50.6</v>
      </c>
      <c r="J322" s="15">
        <v>50.6</v>
      </c>
      <c r="K322" s="15"/>
      <c r="L322" s="22"/>
      <c r="M322" s="28"/>
      <c r="N322" s="27"/>
      <c r="O322" s="27"/>
      <c r="P322" s="27"/>
      <c r="Q322" s="40"/>
      <c r="R322" s="36"/>
      <c r="S322" s="33"/>
    </row>
    <row r="323" spans="1:19" ht="30.75" customHeight="1">
      <c r="A323" s="36"/>
      <c r="B323" s="36"/>
      <c r="C323" s="34" t="s">
        <v>505</v>
      </c>
      <c r="D323" s="13" t="s">
        <v>24</v>
      </c>
      <c r="E323" s="13" t="s">
        <v>25</v>
      </c>
      <c r="F323" s="12" t="s">
        <v>41</v>
      </c>
      <c r="G323" s="14" t="s">
        <v>506</v>
      </c>
      <c r="H323" s="15">
        <f t="shared" si="27"/>
        <v>48</v>
      </c>
      <c r="I323" s="15">
        <f t="shared" si="28"/>
        <v>48</v>
      </c>
      <c r="J323" s="15"/>
      <c r="K323" s="15">
        <v>48</v>
      </c>
      <c r="L323" s="22"/>
      <c r="M323" s="27"/>
      <c r="N323" s="27"/>
      <c r="O323" s="27"/>
      <c r="P323" s="27"/>
      <c r="Q323" s="38">
        <f>H323+H324</f>
        <v>83</v>
      </c>
      <c r="R323" s="36"/>
      <c r="S323" s="34" t="s">
        <v>47</v>
      </c>
    </row>
    <row r="324" spans="1:19" ht="27.75" customHeight="1">
      <c r="A324" s="35"/>
      <c r="B324" s="35"/>
      <c r="C324" s="35"/>
      <c r="D324" s="13" t="s">
        <v>24</v>
      </c>
      <c r="E324" s="13" t="s">
        <v>507</v>
      </c>
      <c r="F324" s="31"/>
      <c r="G324" s="14" t="s">
        <v>508</v>
      </c>
      <c r="H324" s="15">
        <f t="shared" si="27"/>
        <v>35</v>
      </c>
      <c r="I324" s="15">
        <f t="shared" si="28"/>
        <v>35</v>
      </c>
      <c r="J324" s="15">
        <v>35</v>
      </c>
      <c r="K324" s="15"/>
      <c r="L324" s="22"/>
      <c r="M324" s="28"/>
      <c r="N324" s="28"/>
      <c r="O324" s="27"/>
      <c r="P324" s="27"/>
      <c r="Q324" s="39"/>
      <c r="R324" s="35"/>
      <c r="S324" s="35"/>
    </row>
    <row r="325" spans="1:19" ht="27.75" customHeight="1">
      <c r="A325" s="43">
        <v>24</v>
      </c>
      <c r="B325" s="33" t="s">
        <v>509</v>
      </c>
      <c r="C325" s="33" t="s">
        <v>510</v>
      </c>
      <c r="D325" s="25" t="s">
        <v>32</v>
      </c>
      <c r="E325" s="13" t="s">
        <v>30</v>
      </c>
      <c r="F325" s="13" t="s">
        <v>41</v>
      </c>
      <c r="G325" s="14" t="s">
        <v>511</v>
      </c>
      <c r="H325" s="15">
        <f aca="true" t="shared" si="29" ref="H325:H335">J325+K325+N325+P325</f>
        <v>6.4</v>
      </c>
      <c r="I325" s="15">
        <f aca="true" t="shared" si="30" ref="I325:I334">J325+K325+L325</f>
        <v>6.4</v>
      </c>
      <c r="J325" s="15"/>
      <c r="K325" s="15">
        <v>6.4</v>
      </c>
      <c r="L325" s="22"/>
      <c r="M325" s="28"/>
      <c r="N325" s="28"/>
      <c r="O325" s="27"/>
      <c r="P325" s="27"/>
      <c r="Q325" s="40">
        <f>SUM(H325:H329)</f>
        <v>72.2</v>
      </c>
      <c r="R325" s="33">
        <f>Q325+Q330</f>
        <v>124.5</v>
      </c>
      <c r="S325" s="33" t="s">
        <v>28</v>
      </c>
    </row>
    <row r="326" spans="1:19" ht="39" customHeight="1">
      <c r="A326" s="43"/>
      <c r="B326" s="33"/>
      <c r="C326" s="33"/>
      <c r="D326" s="25" t="s">
        <v>32</v>
      </c>
      <c r="E326" s="13" t="s">
        <v>30</v>
      </c>
      <c r="F326" s="13" t="s">
        <v>41</v>
      </c>
      <c r="G326" s="14" t="s">
        <v>512</v>
      </c>
      <c r="H326" s="15">
        <f t="shared" si="29"/>
        <v>2</v>
      </c>
      <c r="I326" s="15">
        <f t="shared" si="30"/>
        <v>2</v>
      </c>
      <c r="J326" s="15"/>
      <c r="K326" s="15">
        <v>2</v>
      </c>
      <c r="L326" s="22"/>
      <c r="M326" s="28"/>
      <c r="N326" s="28"/>
      <c r="O326" s="27"/>
      <c r="P326" s="27"/>
      <c r="Q326" s="40"/>
      <c r="R326" s="33"/>
      <c r="S326" s="33"/>
    </row>
    <row r="327" spans="1:19" ht="30" customHeight="1">
      <c r="A327" s="43"/>
      <c r="B327" s="33"/>
      <c r="C327" s="33"/>
      <c r="D327" s="25" t="s">
        <v>32</v>
      </c>
      <c r="E327" s="13" t="s">
        <v>30</v>
      </c>
      <c r="F327" s="13" t="s">
        <v>41</v>
      </c>
      <c r="G327" s="14" t="s">
        <v>513</v>
      </c>
      <c r="H327" s="15">
        <f t="shared" si="29"/>
        <v>0.3</v>
      </c>
      <c r="I327" s="15">
        <f t="shared" si="30"/>
        <v>0.3</v>
      </c>
      <c r="J327" s="15">
        <v>0.3</v>
      </c>
      <c r="K327" s="15"/>
      <c r="L327" s="22"/>
      <c r="M327" s="28"/>
      <c r="N327" s="28"/>
      <c r="O327" s="27"/>
      <c r="P327" s="27"/>
      <c r="Q327" s="40"/>
      <c r="R327" s="33"/>
      <c r="S327" s="33"/>
    </row>
    <row r="328" spans="1:19" ht="30" customHeight="1">
      <c r="A328" s="43"/>
      <c r="B328" s="33"/>
      <c r="C328" s="33"/>
      <c r="D328" s="25" t="s">
        <v>32</v>
      </c>
      <c r="E328" s="13" t="s">
        <v>30</v>
      </c>
      <c r="F328" s="13" t="s">
        <v>41</v>
      </c>
      <c r="G328" s="14" t="s">
        <v>514</v>
      </c>
      <c r="H328" s="15">
        <f t="shared" si="29"/>
        <v>51</v>
      </c>
      <c r="I328" s="15">
        <f t="shared" si="30"/>
        <v>51</v>
      </c>
      <c r="J328" s="15"/>
      <c r="K328" s="15">
        <v>51</v>
      </c>
      <c r="L328" s="22"/>
      <c r="M328" s="28"/>
      <c r="N328" s="28"/>
      <c r="O328" s="27"/>
      <c r="P328" s="27"/>
      <c r="Q328" s="40"/>
      <c r="R328" s="33"/>
      <c r="S328" s="33"/>
    </row>
    <row r="329" spans="1:19" ht="30" customHeight="1">
      <c r="A329" s="43"/>
      <c r="B329" s="33"/>
      <c r="C329" s="33"/>
      <c r="D329" s="25" t="s">
        <v>32</v>
      </c>
      <c r="E329" s="13" t="s">
        <v>30</v>
      </c>
      <c r="F329" s="13" t="s">
        <v>41</v>
      </c>
      <c r="G329" s="14" t="s">
        <v>515</v>
      </c>
      <c r="H329" s="15">
        <f t="shared" si="29"/>
        <v>12.5</v>
      </c>
      <c r="I329" s="15">
        <f t="shared" si="30"/>
        <v>12.5</v>
      </c>
      <c r="J329" s="15">
        <v>12.5</v>
      </c>
      <c r="K329" s="15"/>
      <c r="L329" s="22"/>
      <c r="M329" s="28"/>
      <c r="N329" s="28"/>
      <c r="O329" s="27"/>
      <c r="P329" s="27"/>
      <c r="Q329" s="40"/>
      <c r="R329" s="33"/>
      <c r="S329" s="33"/>
    </row>
    <row r="330" spans="1:19" ht="30" customHeight="1">
      <c r="A330" s="43"/>
      <c r="B330" s="33"/>
      <c r="C330" s="33" t="s">
        <v>516</v>
      </c>
      <c r="D330" s="13" t="s">
        <v>32</v>
      </c>
      <c r="E330" s="13" t="s">
        <v>41</v>
      </c>
      <c r="F330" s="12" t="s">
        <v>41</v>
      </c>
      <c r="G330" s="14" t="s">
        <v>517</v>
      </c>
      <c r="H330" s="15">
        <f t="shared" si="29"/>
        <v>29.2</v>
      </c>
      <c r="I330" s="15">
        <f t="shared" si="30"/>
        <v>29.2</v>
      </c>
      <c r="J330" s="15"/>
      <c r="K330" s="15">
        <v>29.2</v>
      </c>
      <c r="L330" s="22"/>
      <c r="M330" s="28"/>
      <c r="N330" s="27"/>
      <c r="O330" s="27"/>
      <c r="P330" s="27"/>
      <c r="Q330" s="40">
        <f>H330+H331</f>
        <v>52.3</v>
      </c>
      <c r="R330" s="33"/>
      <c r="S330" s="33" t="s">
        <v>47</v>
      </c>
    </row>
    <row r="331" spans="1:19" ht="30" customHeight="1">
      <c r="A331" s="43"/>
      <c r="B331" s="33"/>
      <c r="C331" s="33"/>
      <c r="D331" s="13" t="s">
        <v>24</v>
      </c>
      <c r="E331" s="13" t="s">
        <v>25</v>
      </c>
      <c r="F331" s="12" t="s">
        <v>26</v>
      </c>
      <c r="G331" s="14" t="s">
        <v>518</v>
      </c>
      <c r="H331" s="15">
        <f t="shared" si="29"/>
        <v>23.1</v>
      </c>
      <c r="I331" s="15">
        <f t="shared" si="30"/>
        <v>23.1</v>
      </c>
      <c r="J331" s="15"/>
      <c r="K331" s="15">
        <v>23.1</v>
      </c>
      <c r="L331" s="22"/>
      <c r="M331" s="28"/>
      <c r="N331" s="27"/>
      <c r="O331" s="27"/>
      <c r="P331" s="27"/>
      <c r="Q331" s="40"/>
      <c r="R331" s="33"/>
      <c r="S331" s="33"/>
    </row>
    <row r="332" spans="1:19" ht="30" customHeight="1">
      <c r="A332" s="43">
        <v>25</v>
      </c>
      <c r="B332" s="33" t="s">
        <v>527</v>
      </c>
      <c r="C332" s="33" t="s">
        <v>519</v>
      </c>
      <c r="D332" s="13" t="s">
        <v>24</v>
      </c>
      <c r="E332" s="13" t="s">
        <v>82</v>
      </c>
      <c r="F332" s="12" t="s">
        <v>166</v>
      </c>
      <c r="G332" s="14" t="s">
        <v>520</v>
      </c>
      <c r="H332" s="15">
        <f t="shared" si="29"/>
        <v>36</v>
      </c>
      <c r="I332" s="15">
        <f t="shared" si="30"/>
        <v>36</v>
      </c>
      <c r="J332" s="15"/>
      <c r="K332" s="15">
        <v>36</v>
      </c>
      <c r="L332" s="22"/>
      <c r="M332" s="28"/>
      <c r="N332" s="27"/>
      <c r="O332" s="27"/>
      <c r="P332" s="27"/>
      <c r="Q332" s="40">
        <f>H332+H333</f>
        <v>37.6</v>
      </c>
      <c r="R332" s="33">
        <f>Q332</f>
        <v>37.6</v>
      </c>
      <c r="S332" s="33" t="s">
        <v>47</v>
      </c>
    </row>
    <row r="333" spans="1:19" ht="39" customHeight="1">
      <c r="A333" s="43"/>
      <c r="B333" s="33"/>
      <c r="C333" s="33"/>
      <c r="D333" s="13" t="s">
        <v>24</v>
      </c>
      <c r="E333" s="13" t="s">
        <v>25</v>
      </c>
      <c r="F333" s="12" t="s">
        <v>254</v>
      </c>
      <c r="G333" s="14" t="s">
        <v>521</v>
      </c>
      <c r="H333" s="15">
        <f t="shared" si="29"/>
        <v>1.6</v>
      </c>
      <c r="I333" s="15">
        <f t="shared" si="30"/>
        <v>1.6</v>
      </c>
      <c r="J333" s="15"/>
      <c r="K333" s="15">
        <v>1.6</v>
      </c>
      <c r="L333" s="22"/>
      <c r="M333" s="28"/>
      <c r="N333" s="27"/>
      <c r="O333" s="27"/>
      <c r="P333" s="27"/>
      <c r="Q333" s="40"/>
      <c r="R333" s="33"/>
      <c r="S333" s="33"/>
    </row>
    <row r="334" spans="1:19" ht="42" customHeight="1">
      <c r="A334" s="12">
        <v>26</v>
      </c>
      <c r="B334" s="13" t="s">
        <v>522</v>
      </c>
      <c r="C334" s="13" t="s">
        <v>523</v>
      </c>
      <c r="D334" s="13" t="s">
        <v>24</v>
      </c>
      <c r="E334" s="13" t="s">
        <v>82</v>
      </c>
      <c r="F334" s="12" t="s">
        <v>166</v>
      </c>
      <c r="G334" s="14" t="s">
        <v>524</v>
      </c>
      <c r="H334" s="15">
        <f t="shared" si="29"/>
        <v>51</v>
      </c>
      <c r="I334" s="15">
        <f t="shared" si="30"/>
        <v>51</v>
      </c>
      <c r="J334" s="15"/>
      <c r="K334" s="15">
        <v>51</v>
      </c>
      <c r="L334" s="22"/>
      <c r="M334" s="22"/>
      <c r="N334" s="22"/>
      <c r="O334" s="23"/>
      <c r="P334" s="22"/>
      <c r="Q334" s="25">
        <f>H334</f>
        <v>51</v>
      </c>
      <c r="R334" s="13">
        <f>Q334</f>
        <v>51</v>
      </c>
      <c r="S334" s="13" t="s">
        <v>47</v>
      </c>
    </row>
    <row r="335" spans="1:19" ht="24" customHeight="1">
      <c r="A335" s="32">
        <v>27</v>
      </c>
      <c r="B335" s="43" t="s">
        <v>525</v>
      </c>
      <c r="C335" s="43"/>
      <c r="D335" s="43"/>
      <c r="E335" s="43"/>
      <c r="F335" s="13"/>
      <c r="G335" s="14"/>
      <c r="H335" s="15">
        <f t="shared" si="29"/>
        <v>40</v>
      </c>
      <c r="I335" s="15"/>
      <c r="J335" s="15">
        <v>40</v>
      </c>
      <c r="K335" s="15"/>
      <c r="L335" s="22"/>
      <c r="M335" s="22"/>
      <c r="N335" s="22"/>
      <c r="O335" s="23"/>
      <c r="P335" s="22"/>
      <c r="Q335" s="22">
        <v>40</v>
      </c>
      <c r="R335" s="22">
        <v>40</v>
      </c>
      <c r="S335" s="13"/>
    </row>
  </sheetData>
  <sheetProtection/>
  <autoFilter ref="A3:V335"/>
  <mergeCells count="379">
    <mergeCell ref="A1:S1"/>
    <mergeCell ref="I2:L2"/>
    <mergeCell ref="M2:P2"/>
    <mergeCell ref="A4:C4"/>
    <mergeCell ref="B335:E335"/>
    <mergeCell ref="A2:A3"/>
    <mergeCell ref="A5:A16"/>
    <mergeCell ref="A17:A26"/>
    <mergeCell ref="A27:A36"/>
    <mergeCell ref="A37:A48"/>
    <mergeCell ref="A49:A58"/>
    <mergeCell ref="A59:A69"/>
    <mergeCell ref="A70:A79"/>
    <mergeCell ref="A80:A90"/>
    <mergeCell ref="A91:A96"/>
    <mergeCell ref="A97:A103"/>
    <mergeCell ref="A104:A108"/>
    <mergeCell ref="A109:A113"/>
    <mergeCell ref="A114:A124"/>
    <mergeCell ref="A125:A130"/>
    <mergeCell ref="A131:A137"/>
    <mergeCell ref="A138:A151"/>
    <mergeCell ref="A152:A164"/>
    <mergeCell ref="A165:A168"/>
    <mergeCell ref="A169:A174"/>
    <mergeCell ref="A175:A185"/>
    <mergeCell ref="A186:A196"/>
    <mergeCell ref="A197:A199"/>
    <mergeCell ref="A200:A207"/>
    <mergeCell ref="A208:A216"/>
    <mergeCell ref="A217:A229"/>
    <mergeCell ref="A230:A232"/>
    <mergeCell ref="A233:A239"/>
    <mergeCell ref="A240:A253"/>
    <mergeCell ref="A254:A256"/>
    <mergeCell ref="A257:A264"/>
    <mergeCell ref="A265:A279"/>
    <mergeCell ref="A280:A293"/>
    <mergeCell ref="A294:A297"/>
    <mergeCell ref="A298:A303"/>
    <mergeCell ref="A304:A314"/>
    <mergeCell ref="A315:A324"/>
    <mergeCell ref="A325:A331"/>
    <mergeCell ref="A332:A333"/>
    <mergeCell ref="B2:B3"/>
    <mergeCell ref="B5:B16"/>
    <mergeCell ref="B17:B26"/>
    <mergeCell ref="B27:B36"/>
    <mergeCell ref="B37:B48"/>
    <mergeCell ref="B49:B58"/>
    <mergeCell ref="B59:B69"/>
    <mergeCell ref="B70:B79"/>
    <mergeCell ref="B80:B90"/>
    <mergeCell ref="B91:B96"/>
    <mergeCell ref="B97:B103"/>
    <mergeCell ref="B104:B108"/>
    <mergeCell ref="B109:B113"/>
    <mergeCell ref="B114:B124"/>
    <mergeCell ref="B125:B130"/>
    <mergeCell ref="B131:B137"/>
    <mergeCell ref="B138:B151"/>
    <mergeCell ref="B152:B164"/>
    <mergeCell ref="B165:B168"/>
    <mergeCell ref="B169:B174"/>
    <mergeCell ref="B175:B185"/>
    <mergeCell ref="B186:B196"/>
    <mergeCell ref="B197:B199"/>
    <mergeCell ref="B200:B207"/>
    <mergeCell ref="B208:B216"/>
    <mergeCell ref="B217:B229"/>
    <mergeCell ref="B230:B232"/>
    <mergeCell ref="B233:B239"/>
    <mergeCell ref="B240:B253"/>
    <mergeCell ref="B254:B256"/>
    <mergeCell ref="B257:B264"/>
    <mergeCell ref="B265:B279"/>
    <mergeCell ref="B280:B293"/>
    <mergeCell ref="B294:B297"/>
    <mergeCell ref="B298:B303"/>
    <mergeCell ref="B304:B314"/>
    <mergeCell ref="B315:B324"/>
    <mergeCell ref="B325:B331"/>
    <mergeCell ref="B332:B333"/>
    <mergeCell ref="C2:C3"/>
    <mergeCell ref="C5:C10"/>
    <mergeCell ref="C11:C14"/>
    <mergeCell ref="C15:C16"/>
    <mergeCell ref="C17:C19"/>
    <mergeCell ref="C20:C22"/>
    <mergeCell ref="C23:C24"/>
    <mergeCell ref="C27:C31"/>
    <mergeCell ref="C32:C36"/>
    <mergeCell ref="C37:C43"/>
    <mergeCell ref="C44:C45"/>
    <mergeCell ref="C49:C51"/>
    <mergeCell ref="C52:C54"/>
    <mergeCell ref="C55:C56"/>
    <mergeCell ref="C59:C61"/>
    <mergeCell ref="C63:C64"/>
    <mergeCell ref="C65:C66"/>
    <mergeCell ref="C68:C69"/>
    <mergeCell ref="C70:C74"/>
    <mergeCell ref="C75:C76"/>
    <mergeCell ref="C78:C79"/>
    <mergeCell ref="C81:C82"/>
    <mergeCell ref="C83:C88"/>
    <mergeCell ref="C89:C90"/>
    <mergeCell ref="C91:C92"/>
    <mergeCell ref="C93:C95"/>
    <mergeCell ref="C97:C103"/>
    <mergeCell ref="C106:C108"/>
    <mergeCell ref="C109:C113"/>
    <mergeCell ref="C114:C117"/>
    <mergeCell ref="C118:C119"/>
    <mergeCell ref="C120:C124"/>
    <mergeCell ref="C126:C127"/>
    <mergeCell ref="C128:C129"/>
    <mergeCell ref="C131:C137"/>
    <mergeCell ref="C139:C140"/>
    <mergeCell ref="C141:C145"/>
    <mergeCell ref="C146:C151"/>
    <mergeCell ref="C152:C159"/>
    <mergeCell ref="C160:C164"/>
    <mergeCell ref="C165:C168"/>
    <mergeCell ref="C169:C174"/>
    <mergeCell ref="C175:C178"/>
    <mergeCell ref="C179:C182"/>
    <mergeCell ref="C183:C184"/>
    <mergeCell ref="C186:C192"/>
    <mergeCell ref="C193:C196"/>
    <mergeCell ref="C197:C199"/>
    <mergeCell ref="C200:C207"/>
    <mergeCell ref="C208:C209"/>
    <mergeCell ref="C210:C211"/>
    <mergeCell ref="C212:C213"/>
    <mergeCell ref="C214:C216"/>
    <mergeCell ref="C217:C224"/>
    <mergeCell ref="C225:C229"/>
    <mergeCell ref="C230:C232"/>
    <mergeCell ref="C233:C236"/>
    <mergeCell ref="C237:C238"/>
    <mergeCell ref="C240:C249"/>
    <mergeCell ref="C250:C253"/>
    <mergeCell ref="C254:C256"/>
    <mergeCell ref="C257:C259"/>
    <mergeCell ref="C260:C261"/>
    <mergeCell ref="C262:C263"/>
    <mergeCell ref="C265:C272"/>
    <mergeCell ref="C273:C275"/>
    <mergeCell ref="C276:C279"/>
    <mergeCell ref="C309:C311"/>
    <mergeCell ref="C312:C314"/>
    <mergeCell ref="C280:C283"/>
    <mergeCell ref="C284:C287"/>
    <mergeCell ref="C288:C289"/>
    <mergeCell ref="C290:C291"/>
    <mergeCell ref="C292:C293"/>
    <mergeCell ref="C294:C295"/>
    <mergeCell ref="C315:C322"/>
    <mergeCell ref="C323:C324"/>
    <mergeCell ref="C325:C329"/>
    <mergeCell ref="C330:C331"/>
    <mergeCell ref="C332:C333"/>
    <mergeCell ref="D2:D3"/>
    <mergeCell ref="C296:C297"/>
    <mergeCell ref="C298:C303"/>
    <mergeCell ref="C304:C305"/>
    <mergeCell ref="C306:C308"/>
    <mergeCell ref="E2:E3"/>
    <mergeCell ref="F2:F3"/>
    <mergeCell ref="G2:G3"/>
    <mergeCell ref="H2:H3"/>
    <mergeCell ref="Q2:Q3"/>
    <mergeCell ref="Q5:Q10"/>
    <mergeCell ref="Q11:Q14"/>
    <mergeCell ref="Q15:Q16"/>
    <mergeCell ref="Q17:Q19"/>
    <mergeCell ref="Q20:Q22"/>
    <mergeCell ref="Q23:Q24"/>
    <mergeCell ref="Q27:Q31"/>
    <mergeCell ref="Q32:Q36"/>
    <mergeCell ref="Q37:Q43"/>
    <mergeCell ref="Q44:Q45"/>
    <mergeCell ref="Q49:Q51"/>
    <mergeCell ref="Q52:Q54"/>
    <mergeCell ref="Q55:Q56"/>
    <mergeCell ref="Q59:Q61"/>
    <mergeCell ref="Q63:Q64"/>
    <mergeCell ref="Q65:Q66"/>
    <mergeCell ref="Q68:Q69"/>
    <mergeCell ref="Q70:Q74"/>
    <mergeCell ref="Q75:Q76"/>
    <mergeCell ref="Q78:Q79"/>
    <mergeCell ref="Q81:Q82"/>
    <mergeCell ref="Q83:Q88"/>
    <mergeCell ref="Q89:Q90"/>
    <mergeCell ref="Q91:Q92"/>
    <mergeCell ref="Q93:Q95"/>
    <mergeCell ref="Q97:Q103"/>
    <mergeCell ref="Q106:Q108"/>
    <mergeCell ref="Q109:Q113"/>
    <mergeCell ref="Q114:Q117"/>
    <mergeCell ref="Q118:Q119"/>
    <mergeCell ref="Q120:Q124"/>
    <mergeCell ref="Q126:Q127"/>
    <mergeCell ref="Q128:Q129"/>
    <mergeCell ref="Q131:Q137"/>
    <mergeCell ref="Q139:Q140"/>
    <mergeCell ref="Q141:Q145"/>
    <mergeCell ref="Q146:Q151"/>
    <mergeCell ref="Q152:Q159"/>
    <mergeCell ref="Q160:Q164"/>
    <mergeCell ref="Q165:Q168"/>
    <mergeCell ref="Q169:Q174"/>
    <mergeCell ref="Q175:Q178"/>
    <mergeCell ref="Q179:Q182"/>
    <mergeCell ref="Q183:Q184"/>
    <mergeCell ref="Q186:Q192"/>
    <mergeCell ref="Q193:Q196"/>
    <mergeCell ref="Q197:Q199"/>
    <mergeCell ref="Q200:Q207"/>
    <mergeCell ref="Q208:Q209"/>
    <mergeCell ref="Q210:Q211"/>
    <mergeCell ref="Q212:Q213"/>
    <mergeCell ref="Q214:Q216"/>
    <mergeCell ref="Q217:Q224"/>
    <mergeCell ref="Q225:Q229"/>
    <mergeCell ref="Q230:Q232"/>
    <mergeCell ref="Q233:Q236"/>
    <mergeCell ref="Q237:Q238"/>
    <mergeCell ref="Q240:Q249"/>
    <mergeCell ref="Q250:Q253"/>
    <mergeCell ref="Q254:Q256"/>
    <mergeCell ref="Q257:Q259"/>
    <mergeCell ref="Q260:Q261"/>
    <mergeCell ref="Q262:Q263"/>
    <mergeCell ref="Q265:Q272"/>
    <mergeCell ref="Q273:Q275"/>
    <mergeCell ref="Q276:Q279"/>
    <mergeCell ref="Q280:Q283"/>
    <mergeCell ref="Q284:Q287"/>
    <mergeCell ref="Q288:Q289"/>
    <mergeCell ref="Q290:Q291"/>
    <mergeCell ref="Q292:Q293"/>
    <mergeCell ref="Q294:Q295"/>
    <mergeCell ref="Q296:Q297"/>
    <mergeCell ref="Q298:Q303"/>
    <mergeCell ref="Q304:Q305"/>
    <mergeCell ref="Q306:Q308"/>
    <mergeCell ref="Q309:Q311"/>
    <mergeCell ref="Q312:Q314"/>
    <mergeCell ref="Q315:Q322"/>
    <mergeCell ref="Q323:Q324"/>
    <mergeCell ref="Q325:Q329"/>
    <mergeCell ref="Q330:Q331"/>
    <mergeCell ref="Q332:Q333"/>
    <mergeCell ref="R2:R3"/>
    <mergeCell ref="R5:R16"/>
    <mergeCell ref="R17:R26"/>
    <mergeCell ref="R27:R36"/>
    <mergeCell ref="R37:R48"/>
    <mergeCell ref="R49:R58"/>
    <mergeCell ref="R59:R69"/>
    <mergeCell ref="R70:R79"/>
    <mergeCell ref="R80:R90"/>
    <mergeCell ref="R91:R96"/>
    <mergeCell ref="R97:R103"/>
    <mergeCell ref="R104:R108"/>
    <mergeCell ref="R109:R113"/>
    <mergeCell ref="R114:R124"/>
    <mergeCell ref="R125:R130"/>
    <mergeCell ref="R131:R137"/>
    <mergeCell ref="R138:R151"/>
    <mergeCell ref="R152:R164"/>
    <mergeCell ref="R165:R168"/>
    <mergeCell ref="R169:R174"/>
    <mergeCell ref="R175:R185"/>
    <mergeCell ref="R186:R196"/>
    <mergeCell ref="R197:R199"/>
    <mergeCell ref="R200:R207"/>
    <mergeCell ref="R208:R216"/>
    <mergeCell ref="R217:R229"/>
    <mergeCell ref="R230:R232"/>
    <mergeCell ref="R233:R239"/>
    <mergeCell ref="R240:R253"/>
    <mergeCell ref="R254:R256"/>
    <mergeCell ref="R257:R264"/>
    <mergeCell ref="R265:R279"/>
    <mergeCell ref="R280:R293"/>
    <mergeCell ref="R294:R297"/>
    <mergeCell ref="R298:R303"/>
    <mergeCell ref="R304:R314"/>
    <mergeCell ref="R315:R324"/>
    <mergeCell ref="R325:R331"/>
    <mergeCell ref="R332:R333"/>
    <mergeCell ref="S2:S3"/>
    <mergeCell ref="S5:S10"/>
    <mergeCell ref="S11:S14"/>
    <mergeCell ref="S15:S16"/>
    <mergeCell ref="S17:S19"/>
    <mergeCell ref="S20:S22"/>
    <mergeCell ref="S23:S24"/>
    <mergeCell ref="S27:S31"/>
    <mergeCell ref="S32:S36"/>
    <mergeCell ref="S37:S43"/>
    <mergeCell ref="S44:S45"/>
    <mergeCell ref="S49:S51"/>
    <mergeCell ref="S52:S54"/>
    <mergeCell ref="S55:S56"/>
    <mergeCell ref="S59:S61"/>
    <mergeCell ref="S63:S64"/>
    <mergeCell ref="S65:S66"/>
    <mergeCell ref="S68:S69"/>
    <mergeCell ref="S70:S74"/>
    <mergeCell ref="S75:S76"/>
    <mergeCell ref="S78:S79"/>
    <mergeCell ref="S81:S82"/>
    <mergeCell ref="S83:S88"/>
    <mergeCell ref="S89:S90"/>
    <mergeCell ref="S91:S92"/>
    <mergeCell ref="S93:S95"/>
    <mergeCell ref="S97:S103"/>
    <mergeCell ref="S106:S108"/>
    <mergeCell ref="S109:S113"/>
    <mergeCell ref="S114:S117"/>
    <mergeCell ref="S118:S119"/>
    <mergeCell ref="S120:S124"/>
    <mergeCell ref="S126:S127"/>
    <mergeCell ref="S128:S129"/>
    <mergeCell ref="S131:S137"/>
    <mergeCell ref="S139:S140"/>
    <mergeCell ref="S141:S145"/>
    <mergeCell ref="S146:S151"/>
    <mergeCell ref="S152:S159"/>
    <mergeCell ref="S160:S164"/>
    <mergeCell ref="S165:S168"/>
    <mergeCell ref="S169:S174"/>
    <mergeCell ref="S175:S178"/>
    <mergeCell ref="S179:S182"/>
    <mergeCell ref="S183:S184"/>
    <mergeCell ref="S186:S192"/>
    <mergeCell ref="S193:S196"/>
    <mergeCell ref="S197:S199"/>
    <mergeCell ref="S200:S207"/>
    <mergeCell ref="S208:S209"/>
    <mergeCell ref="S210:S211"/>
    <mergeCell ref="S212:S213"/>
    <mergeCell ref="S214:S216"/>
    <mergeCell ref="S217:S224"/>
    <mergeCell ref="S225:S229"/>
    <mergeCell ref="S230:S232"/>
    <mergeCell ref="S233:S236"/>
    <mergeCell ref="S237:S238"/>
    <mergeCell ref="S240:S249"/>
    <mergeCell ref="S250:S253"/>
    <mergeCell ref="S254:S256"/>
    <mergeCell ref="S257:S259"/>
    <mergeCell ref="S260:S261"/>
    <mergeCell ref="S262:S263"/>
    <mergeCell ref="S265:S272"/>
    <mergeCell ref="S273:S275"/>
    <mergeCell ref="S276:S279"/>
    <mergeCell ref="S312:S314"/>
    <mergeCell ref="S280:S283"/>
    <mergeCell ref="S284:S287"/>
    <mergeCell ref="S288:S289"/>
    <mergeCell ref="S290:S291"/>
    <mergeCell ref="S292:S293"/>
    <mergeCell ref="S294:S295"/>
    <mergeCell ref="S315:S322"/>
    <mergeCell ref="S323:S324"/>
    <mergeCell ref="S325:S329"/>
    <mergeCell ref="S330:S331"/>
    <mergeCell ref="S332:S333"/>
    <mergeCell ref="S296:S297"/>
    <mergeCell ref="S298:S303"/>
    <mergeCell ref="S304:S305"/>
    <mergeCell ref="S306:S308"/>
    <mergeCell ref="S309:S311"/>
  </mergeCells>
  <printOptions horizontalCentered="1"/>
  <pageMargins left="0.3145833333333333" right="0.3145833333333333" top="0.4722222222222222" bottom="0.4722222222222222" header="0.15694444444444444" footer="0.20069444444444445"/>
  <pageSetup horizontalDpi="600" verticalDpi="600" orientation="landscape" paperSize="9"/>
  <ignoredErrors>
    <ignoredError sqref="Q325 Q193 Q225 Q2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2022-03-28T10:21:47Z</cp:lastPrinted>
  <dcterms:created xsi:type="dcterms:W3CDTF">2016-12-02T08:54:00Z</dcterms:created>
  <dcterms:modified xsi:type="dcterms:W3CDTF">2022-06-02T06:51:32Z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A3238FAB20674BC2AA031479FE1E13C0</vt:lpwstr>
  </property>
  <property fmtid="{D5CDD505-2E9C-101B-9397-08002B2CF9AE}" pid="4" name="KSOReadingLayout">
    <vt:bool>true</vt:bool>
  </property>
  <property fmtid="{D5CDD505-2E9C-101B-9397-08002B2CF9AE}" pid="5" name="commondata">
    <vt:lpwstr>eyJoZGlkIjoiODA0ODA5ZTdmNGI5OWNmYjRmMDdlMzUzMTE3M2Y1ZDAifQ==</vt:lpwstr>
  </property>
</Properties>
</file>